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ancerdk365-my.sharepoint.com/personal/aueg_cancer_dk/Documents/Skrivebord/"/>
    </mc:Choice>
  </mc:AlternateContent>
  <xr:revisionPtr revIDLastSave="0" documentId="8_{3C311655-658E-4DC7-94DE-7D0219DF632C}" xr6:coauthVersionLast="47" xr6:coauthVersionMax="47" xr10:uidLastSave="{00000000-0000-0000-0000-000000000000}"/>
  <bookViews>
    <workbookView xWindow="-110" yWindow="-110" windowWidth="19420" windowHeight="11620" activeTab="2" xr2:uid="{00000000-000D-0000-FFFF-FFFF00000000}"/>
  </bookViews>
  <sheets>
    <sheet name="1. Vejledning" sheetId="1" r:id="rId1"/>
    <sheet name="2. Kontoplan" sheetId="3" r:id="rId2"/>
    <sheet name="3. Budget"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D71" i="2"/>
  <c r="A17" i="3" l="1"/>
  <c r="A18" i="3" s="1"/>
  <c r="A19" i="3" s="1"/>
  <c r="A21" i="3" s="1"/>
  <c r="A22" i="3" s="1"/>
  <c r="A24" i="3" s="1"/>
  <c r="A5" i="3"/>
  <c r="A7" i="3" s="1"/>
  <c r="A8" i="3" s="1"/>
  <c r="A9" i="3" s="1"/>
  <c r="A11" i="3" s="1"/>
  <c r="A12" i="3" s="1"/>
  <c r="C89" i="2" l="1"/>
  <c r="D89" i="2" s="1"/>
  <c r="C68" i="2"/>
  <c r="D68" i="2" s="1"/>
  <c r="C75" i="2"/>
  <c r="C60" i="2"/>
  <c r="D60" i="2" s="1"/>
  <c r="C57" i="2"/>
  <c r="D57" i="2" s="1"/>
  <c r="C54" i="2"/>
  <c r="D54" i="2" s="1"/>
  <c r="C51" i="2"/>
  <c r="D51" i="2" s="1"/>
  <c r="C86" i="2" l="1"/>
  <c r="D86" i="2" s="1"/>
  <c r="D75" i="2"/>
  <c r="C63" i="2"/>
  <c r="D63" i="2" s="1"/>
  <c r="C29" i="2"/>
  <c r="D29" i="2" s="1"/>
  <c r="D21" i="2"/>
  <c r="C41" i="2" l="1"/>
  <c r="C40" i="2"/>
  <c r="C16" i="2"/>
  <c r="C18" i="2" s="1"/>
  <c r="D18" i="2" s="1"/>
  <c r="C33" i="2"/>
  <c r="D33" i="2" s="1"/>
  <c r="C82" i="2"/>
  <c r="D82" i="2" s="1"/>
  <c r="D92" i="2" s="1"/>
  <c r="C13" i="2"/>
  <c r="D13" i="2" s="1"/>
  <c r="C10" i="2"/>
  <c r="D10" i="2" s="1"/>
  <c r="D41" i="2" l="1"/>
  <c r="D37" i="2"/>
  <c r="D44" i="2" l="1"/>
  <c r="D94" i="2" s="1"/>
</calcChain>
</file>

<file path=xl/sharedStrings.xml><?xml version="1.0" encoding="utf-8"?>
<sst xmlns="http://schemas.openxmlformats.org/spreadsheetml/2006/main" count="124" uniqueCount="119">
  <si>
    <t>By:</t>
  </si>
  <si>
    <t>Hold</t>
  </si>
  <si>
    <t>Holddonationer</t>
  </si>
  <si>
    <t>Lys</t>
  </si>
  <si>
    <t>Sælges via nettet</t>
  </si>
  <si>
    <t>Sælges via hold 10 stk. pr. hold</t>
  </si>
  <si>
    <t>Sælges på dagen</t>
  </si>
  <si>
    <t>Salg af armbånd</t>
  </si>
  <si>
    <t>Magneter</t>
  </si>
  <si>
    <t>Zumba</t>
  </si>
  <si>
    <t>Massage</t>
  </si>
  <si>
    <t>Ansigtsmaling</t>
  </si>
  <si>
    <t>Holdaktiviteter på dagen</t>
  </si>
  <si>
    <t>Budgetterede indtægter i alt</t>
  </si>
  <si>
    <t>Administration</t>
  </si>
  <si>
    <t>Underholdning</t>
  </si>
  <si>
    <t>Logistik</t>
  </si>
  <si>
    <t>Diverse</t>
  </si>
  <si>
    <t>Budgetterede udgifter i alt</t>
  </si>
  <si>
    <t>Budgetteret overskud</t>
  </si>
  <si>
    <t>Tombola</t>
  </si>
  <si>
    <t>Natbanko</t>
  </si>
  <si>
    <t>Virksomhedssponsorater</t>
  </si>
  <si>
    <t>Deltagere:</t>
  </si>
  <si>
    <t>Holdsponsorater</t>
  </si>
  <si>
    <t xml:space="preserve">Løbende madsalg </t>
  </si>
  <si>
    <t>100 voksne á kr. 150,-</t>
  </si>
  <si>
    <t>25 børn á kr. 75,-</t>
  </si>
  <si>
    <t>El og vand</t>
  </si>
  <si>
    <t>Lyd og lys</t>
  </si>
  <si>
    <t>Rundetæller</t>
  </si>
  <si>
    <t>Trykning af PR materiale</t>
  </si>
  <si>
    <t>Skilte og sponsorvæg</t>
  </si>
  <si>
    <t>Årets gang - den økonomiske cyklus</t>
  </si>
  <si>
    <t>Budgetterede udgifter:</t>
  </si>
  <si>
    <t>Generelle donationer, gaver og tilskud m.m.</t>
  </si>
  <si>
    <t>Renter</t>
  </si>
  <si>
    <t>Øvrige indtægter</t>
  </si>
  <si>
    <t>Fightere</t>
  </si>
  <si>
    <t>Spil og Auktioner</t>
  </si>
  <si>
    <t>Køb af varer til videresalg med moms</t>
  </si>
  <si>
    <t>Øvrige udgifter</t>
  </si>
  <si>
    <t>Donation fra Superbrugsen</t>
  </si>
  <si>
    <t>Kaffe og kage til holdkaptajnmøde</t>
  </si>
  <si>
    <t>Ligthere</t>
  </si>
  <si>
    <t>Blomster til fighterrunden</t>
  </si>
  <si>
    <t>Lodder</t>
  </si>
  <si>
    <t>Plastikgafler og skeer</t>
  </si>
  <si>
    <t>Armbånd</t>
  </si>
  <si>
    <t>Mad</t>
  </si>
  <si>
    <t>Leje af hoppeborg</t>
  </si>
  <si>
    <t>Budgettet er gruppens oversigt over planerne for den for det kommende år udtrykt i kroner og ører.</t>
  </si>
  <si>
    <t>Måned/År:</t>
  </si>
  <si>
    <t>Dato:</t>
  </si>
  <si>
    <t>Kasserer:</t>
  </si>
  <si>
    <t xml:space="preserve">Budgetarket indeholder et fiktivt budget som du frit kan rette i, blot du følger den overordnede struktur for budgettet.  </t>
  </si>
  <si>
    <t xml:space="preserve">Budgetskabelonen følger samme kontoplan som regnskabskabelonen. Derved bliver sidste års regnskab både et godt udgangspunkt for at drøfte mål, planer og det første budget. </t>
  </si>
  <si>
    <t xml:space="preserve">Udfyld budgettet og indsend elektroniske kopier til din konsulent iht. ovenstående cyklus. Husk at påføre dato for budgettet. </t>
  </si>
  <si>
    <t xml:space="preserve">Konsulenten giver feedback på budgettet senest 14 dage efter modtagelsen. </t>
  </si>
  <si>
    <t xml:space="preserve">Planlægningsfasen starter med at gruppen sætter sig nogle realistiske mål og laver en plan for den kommende Stafet. Hvilket aktivitetsniveau forventer I, i det kommende år? Skal der arbejdes med særlige indsatsområder? Det er disse beslutninger der sættes beløb på i budgettet. </t>
  </si>
  <si>
    <t>Præmieafgift</t>
  </si>
  <si>
    <t>Indtægter</t>
  </si>
  <si>
    <t>Holdgebyr</t>
  </si>
  <si>
    <t>Spil og auktioner ( tombola, lotteri, banko m.m.)</t>
  </si>
  <si>
    <t>Udgifter</t>
  </si>
  <si>
    <t>Sponsor</t>
  </si>
  <si>
    <t>Underholdning og aktiviteter (B-honorar skal udbetales via KB)</t>
  </si>
  <si>
    <t>PR</t>
  </si>
  <si>
    <t>Oplysning</t>
  </si>
  <si>
    <t xml:space="preserve">Kasse / Bank </t>
  </si>
  <si>
    <t>Kasse</t>
  </si>
  <si>
    <t>Bank</t>
  </si>
  <si>
    <t>Mellemregningskonto</t>
  </si>
  <si>
    <t>Egenkapital</t>
  </si>
  <si>
    <t>Over/ underskud</t>
  </si>
  <si>
    <t>Rådighedsbeløb</t>
  </si>
  <si>
    <t>Udgående moms af salg</t>
  </si>
  <si>
    <t>Indgående moms af køb</t>
  </si>
  <si>
    <t>Hold (holdgebyr) - 5010</t>
  </si>
  <si>
    <t>Holddonationer - 5011</t>
  </si>
  <si>
    <t>Lys - 5020</t>
  </si>
  <si>
    <t>Generelle donationer, gaver og tilskud m.m. - 5030</t>
  </si>
  <si>
    <t>Spil og auktioner (tombola,lotteri, banko m.m.) - 5040</t>
  </si>
  <si>
    <t>Øvrige indtægter - 5120</t>
  </si>
  <si>
    <t>Hold - 6010</t>
  </si>
  <si>
    <t>Lys - 6020</t>
  </si>
  <si>
    <t>Fightere - 6025</t>
  </si>
  <si>
    <t>Spil og Auktioner - 6040</t>
  </si>
  <si>
    <t>Underholdning (B-honorar skal udbetales via KB) - 6050</t>
  </si>
  <si>
    <t>Køb af varer til videresalg med moms - 6060</t>
  </si>
  <si>
    <t>Administration - 6070</t>
  </si>
  <si>
    <t>Logistik - 6090</t>
  </si>
  <si>
    <t>PR, Annoncer og trykning - 6100</t>
  </si>
  <si>
    <t>Aktiviteter og oplysning - 6110</t>
  </si>
  <si>
    <t>Præmieafgift - 6115</t>
  </si>
  <si>
    <t>Øvrige udgifter - 6120</t>
  </si>
  <si>
    <t>Vejledning til budgetlægningen for Stafet For Livet:</t>
  </si>
  <si>
    <t>1. Budget opfølgning</t>
  </si>
  <si>
    <t>2. Budget opfølgning</t>
  </si>
  <si>
    <t>3 Budget opfølgning</t>
  </si>
  <si>
    <t>Salg af mad og drikke med moms</t>
  </si>
  <si>
    <t xml:space="preserve">Salg af varer med moms </t>
  </si>
  <si>
    <t>Køb af mad og drikke til videresalg med moms</t>
  </si>
  <si>
    <t>Køb af mad og drikke til videresalg med moms - 6061</t>
  </si>
  <si>
    <t>Drikkevarer</t>
  </si>
  <si>
    <t>Salg af varer med moms - 5060</t>
  </si>
  <si>
    <t>Salg af mad og drikke med moms - 5061</t>
  </si>
  <si>
    <t xml:space="preserve">Det er typisk kassereren, der står for det praktiske arbejde med at udarbejde og fremlægge budgetforslag for gruppens medlemmer, men det er vigtigt, at gruppen inden da drøfter målsætningerne og planen for den kommende periode. </t>
  </si>
  <si>
    <t xml:space="preserve">Budgettet giver både styregruppen og de frivillige et godt grundlag for at diskutere gruppens prioriteringer og økonomiske dispositioner i planlægningsperioden. Planerne ændres ofte undervejs og et revideret budget, gør det muligt, at drøfte den økonomiske konsekvenser af ændrede planer. </t>
  </si>
  <si>
    <t>Gem en kopi at det budget du sender til konsulenten for godkendelse.</t>
  </si>
  <si>
    <t xml:space="preserve">Sponsorater med modydelse og moms (faktureres via Kræftens Bekæmpelse) </t>
  </si>
  <si>
    <t>Jordspyd</t>
  </si>
  <si>
    <t>Godkendte investeringer</t>
  </si>
  <si>
    <t>Arbejdet med foreningens økonomi kan ses som en cyklus. En cyklus der begynder, når gruppen udarbejder et budget for den kommende stafet (senest 5 mdr. før stafet).Budgettet godkendes af stafetkonsulenten og revideres herefter løbende frem mod stafettens afholdelse. Cyklussen afsluttes med stafettens regnskab.</t>
  </si>
  <si>
    <t>God arbejdslyst!</t>
  </si>
  <si>
    <t>50 børn á kr. 75,-</t>
  </si>
  <si>
    <t>200 voksne a kr. 150,-</t>
  </si>
  <si>
    <t>I budgetskabelonen skal I ikke forholde jer til afregning af moms</t>
  </si>
  <si>
    <t>SFL 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</si>
</sst>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kr.&quot;\ * #,##0.00_ ;_ &quot;kr.&quot;\ * \-#,##0.00_ ;_ &quot;kr.&quot;\ * &quot;-&quot;??_ ;_ @_ "/>
    <numFmt numFmtId="165" formatCode="_ [$kr-406]\ * #,##0.00_ ;_ [$kr-406]\ * \-#,##0.00_ ;_ [$kr-406]\ * &quot;-&quot;??_ ;_ @_ "/>
  </numFmts>
  <fonts count="14" x14ac:knownFonts="1">
    <font>
      <sz val="11"/>
      <color theme="1"/>
      <name val="Calibri"/>
      <family val="2"/>
      <scheme val="minor"/>
    </font>
    <font>
      <sz val="11"/>
      <color theme="1"/>
      <name val="Calibri"/>
      <family val="2"/>
      <scheme val="minor"/>
    </font>
    <font>
      <sz val="8"/>
      <color rgb="FF333333"/>
      <name val="Verdana"/>
      <family val="2"/>
    </font>
    <font>
      <b/>
      <sz val="18"/>
      <color theme="1"/>
      <name val="Calibri"/>
      <family val="2"/>
      <scheme val="minor"/>
    </font>
    <font>
      <b/>
      <sz val="12"/>
      <color theme="1"/>
      <name val="Arial"/>
      <family val="2"/>
    </font>
    <font>
      <b/>
      <sz val="12"/>
      <color rgb="FF000000"/>
      <name val="Arial"/>
      <family val="2"/>
    </font>
    <font>
      <sz val="12"/>
      <color rgb="FF000000"/>
      <name val="Arial"/>
      <family val="2"/>
    </font>
    <font>
      <sz val="12"/>
      <color theme="1"/>
      <name val="Arial"/>
      <family val="2"/>
    </font>
    <font>
      <sz val="12"/>
      <color indexed="8"/>
      <name val="Arial"/>
      <family val="2"/>
    </font>
    <font>
      <b/>
      <sz val="12"/>
      <color indexed="8"/>
      <name val="Arial"/>
      <family val="2"/>
    </font>
    <font>
      <b/>
      <sz val="14"/>
      <color theme="1"/>
      <name val="Arial"/>
      <family val="2"/>
    </font>
    <font>
      <sz val="12"/>
      <name val="Arial"/>
      <family val="2"/>
    </font>
    <font>
      <b/>
      <sz val="14"/>
      <name val="Arial"/>
      <family val="2"/>
    </font>
    <font>
      <b/>
      <sz val="12"/>
      <color rgb="FFFF0000"/>
      <name val="Arial"/>
      <family val="2"/>
    </font>
  </fonts>
  <fills count="4">
    <fill>
      <patternFill patternType="none"/>
    </fill>
    <fill>
      <patternFill patternType="gray125"/>
    </fill>
    <fill>
      <patternFill patternType="solid">
        <fgColor rgb="FFFFFFFF"/>
        <bgColor indexed="64"/>
      </patternFill>
    </fill>
    <fill>
      <patternFill patternType="solid">
        <fgColor rgb="FF92D050"/>
        <bgColor indexed="64"/>
      </patternFill>
    </fill>
  </fills>
  <borders count="18">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indexed="64"/>
      </right>
      <top/>
      <bottom/>
      <diagonal/>
    </border>
    <border>
      <left/>
      <right style="medium">
        <color indexed="64"/>
      </right>
      <top/>
      <bottom style="medium">
        <color auto="1"/>
      </bottom>
      <diagonal/>
    </border>
    <border>
      <left style="medium">
        <color indexed="64"/>
      </left>
      <right/>
      <top/>
      <bottom style="medium">
        <color auto="1"/>
      </bottom>
      <diagonal/>
    </border>
    <border>
      <left style="medium">
        <color rgb="FFDDDDDD"/>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applyAlignment="1">
      <alignment horizontal="left" vertical="center" indent="1"/>
    </xf>
    <xf numFmtId="0" fontId="0" fillId="0" borderId="0" xfId="0" applyAlignment="1">
      <alignment horizontal="left" vertical="center" indent="1"/>
    </xf>
    <xf numFmtId="0" fontId="0" fillId="2" borderId="8" xfId="0" applyFill="1" applyBorder="1" applyAlignment="1">
      <alignment horizontal="left" vertical="top" wrapText="1" inden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wrapText="1"/>
    </xf>
    <xf numFmtId="165" fontId="8" fillId="0" borderId="0" xfId="1" applyNumberFormat="1" applyFont="1" applyBorder="1"/>
    <xf numFmtId="165" fontId="8" fillId="0" borderId="1" xfId="1" applyNumberFormat="1" applyFont="1" applyBorder="1"/>
    <xf numFmtId="165" fontId="4" fillId="0" borderId="0" xfId="0" applyNumberFormat="1" applyFont="1"/>
    <xf numFmtId="0" fontId="7" fillId="0" borderId="0" xfId="0" applyFont="1"/>
    <xf numFmtId="165" fontId="9" fillId="0" borderId="3" xfId="1" applyNumberFormat="1" applyFont="1" applyBorder="1"/>
    <xf numFmtId="0" fontId="9" fillId="0" borderId="4" xfId="0" applyFont="1" applyBorder="1"/>
    <xf numFmtId="0" fontId="7" fillId="0" borderId="5" xfId="0" applyFont="1" applyBorder="1"/>
    <xf numFmtId="165" fontId="7" fillId="0" borderId="0" xfId="1" applyNumberFormat="1" applyFont="1" applyBorder="1"/>
    <xf numFmtId="0" fontId="7" fillId="0" borderId="4" xfId="0" applyFont="1" applyBorder="1"/>
    <xf numFmtId="165" fontId="7" fillId="0" borderId="1" xfId="1" applyNumberFormat="1" applyFont="1" applyBorder="1"/>
    <xf numFmtId="0" fontId="8" fillId="0" borderId="4" xfId="0" applyFont="1" applyBorder="1"/>
    <xf numFmtId="0" fontId="4" fillId="0" borderId="4" xfId="0" applyFont="1" applyBorder="1"/>
    <xf numFmtId="0" fontId="0" fillId="0" borderId="4" xfId="0" applyBorder="1"/>
    <xf numFmtId="165" fontId="7" fillId="0" borderId="0" xfId="0" applyNumberFormat="1" applyFont="1"/>
    <xf numFmtId="0" fontId="0" fillId="0" borderId="5" xfId="0" applyBorder="1"/>
    <xf numFmtId="165" fontId="8" fillId="0" borderId="5" xfId="1" applyNumberFormat="1" applyFont="1" applyBorder="1"/>
    <xf numFmtId="0" fontId="0" fillId="0" borderId="7" xfId="0" applyBorder="1"/>
    <xf numFmtId="0" fontId="0" fillId="0" borderId="1" xfId="0" applyBorder="1"/>
    <xf numFmtId="0" fontId="0" fillId="0" borderId="6" xfId="0" applyBorder="1"/>
    <xf numFmtId="165" fontId="7" fillId="0" borderId="5" xfId="0" applyNumberFormat="1" applyFont="1" applyBorder="1"/>
    <xf numFmtId="0" fontId="4" fillId="0" borderId="2" xfId="0" applyFont="1" applyBorder="1"/>
    <xf numFmtId="0" fontId="0" fillId="2" borderId="8" xfId="0" applyFill="1" applyBorder="1" applyAlignment="1">
      <alignment horizontal="left" vertical="center" wrapText="1" indent="1"/>
    </xf>
    <xf numFmtId="0" fontId="3" fillId="2" borderId="8" xfId="0" applyFont="1" applyFill="1" applyBorder="1" applyAlignment="1">
      <alignment horizontal="left" vertical="center" wrapText="1"/>
    </xf>
    <xf numFmtId="0" fontId="0" fillId="2" borderId="8" xfId="0" applyFill="1" applyBorder="1" applyAlignment="1">
      <alignment horizontal="left" vertical="center" wrapText="1" indent="2"/>
    </xf>
    <xf numFmtId="0" fontId="4" fillId="0" borderId="0" xfId="0" applyFont="1" applyAlignment="1">
      <alignment wrapText="1"/>
    </xf>
    <xf numFmtId="0" fontId="0" fillId="0" borderId="0" xfId="0" applyAlignment="1">
      <alignment wrapText="1"/>
    </xf>
    <xf numFmtId="0" fontId="11" fillId="0" borderId="0" xfId="0" applyFont="1" applyAlignment="1">
      <alignment horizontal="center"/>
    </xf>
    <xf numFmtId="0" fontId="11" fillId="0" borderId="0" xfId="0" applyFont="1"/>
    <xf numFmtId="0" fontId="12" fillId="0" borderId="0" xfId="0" quotePrefix="1" applyFont="1" applyAlignment="1">
      <alignment horizontal="center"/>
    </xf>
    <xf numFmtId="0" fontId="12" fillId="0" borderId="0" xfId="0" applyFont="1"/>
    <xf numFmtId="0" fontId="11" fillId="0" borderId="0" xfId="0" applyFont="1" applyAlignment="1">
      <alignment horizontal="left"/>
    </xf>
    <xf numFmtId="0" fontId="11" fillId="0" borderId="0" xfId="0" applyFont="1" applyAlignment="1">
      <alignment horizontal="left" indent="8"/>
    </xf>
    <xf numFmtId="1" fontId="11" fillId="0" borderId="0" xfId="0" applyNumberFormat="1" applyFont="1" applyAlignment="1">
      <alignment horizontal="center"/>
    </xf>
    <xf numFmtId="0" fontId="12" fillId="0" borderId="0" xfId="0" applyFont="1" applyAlignment="1">
      <alignment horizontal="center"/>
    </xf>
    <xf numFmtId="165" fontId="4" fillId="0" borderId="0" xfId="1" applyNumberFormat="1" applyFont="1"/>
    <xf numFmtId="165" fontId="9" fillId="0" borderId="6" xfId="1" applyNumberFormat="1" applyFont="1" applyBorder="1"/>
    <xf numFmtId="165" fontId="8" fillId="0" borderId="9" xfId="1" applyNumberFormat="1" applyFont="1" applyBorder="1"/>
    <xf numFmtId="165" fontId="9" fillId="0" borderId="10" xfId="1" applyNumberFormat="1" applyFont="1" applyBorder="1"/>
    <xf numFmtId="0" fontId="10" fillId="0" borderId="11" xfId="0" applyFont="1" applyBorder="1"/>
    <xf numFmtId="0" fontId="4" fillId="0" borderId="12" xfId="0" applyFont="1" applyBorder="1"/>
    <xf numFmtId="0" fontId="7" fillId="0" borderId="12" xfId="0" applyFont="1" applyBorder="1"/>
    <xf numFmtId="0" fontId="11" fillId="3" borderId="12" xfId="0" applyFont="1" applyFill="1" applyBorder="1"/>
    <xf numFmtId="0" fontId="7" fillId="3" borderId="12" xfId="0" applyFont="1" applyFill="1" applyBorder="1"/>
    <xf numFmtId="0" fontId="0" fillId="0" borderId="12" xfId="0" applyBorder="1"/>
    <xf numFmtId="0" fontId="0" fillId="3" borderId="12" xfId="0" applyFill="1" applyBorder="1"/>
    <xf numFmtId="0" fontId="0" fillId="0" borderId="13" xfId="0" applyBorder="1"/>
    <xf numFmtId="165" fontId="8" fillId="0" borderId="0" xfId="1" applyNumberFormat="1" applyFont="1" applyFill="1" applyBorder="1"/>
    <xf numFmtId="165" fontId="4" fillId="0" borderId="14" xfId="1" applyNumberFormat="1" applyFont="1" applyBorder="1"/>
    <xf numFmtId="165" fontId="9" fillId="0" borderId="3" xfId="1" applyNumberFormat="1" applyFont="1" applyBorder="1" applyAlignment="1">
      <alignment horizontal="right"/>
    </xf>
    <xf numFmtId="0" fontId="7" fillId="0" borderId="15" xfId="0" applyFont="1" applyBorder="1"/>
    <xf numFmtId="165" fontId="8" fillId="0" borderId="16" xfId="1" applyNumberFormat="1" applyFont="1" applyBorder="1"/>
    <xf numFmtId="165" fontId="8" fillId="0" borderId="17" xfId="1" applyNumberFormat="1" applyFont="1" applyBorder="1"/>
    <xf numFmtId="0" fontId="13" fillId="0" borderId="0" xfId="0" applyFont="1"/>
    <xf numFmtId="165" fontId="10" fillId="0" borderId="2" xfId="0" applyNumberFormat="1" applyFont="1" applyBorder="1" applyAlignment="1">
      <alignment horizontal="center"/>
    </xf>
    <xf numFmtId="165" fontId="10" fillId="0" borderId="3" xfId="0" applyNumberFormat="1" applyFont="1" applyBorder="1" applyAlignment="1">
      <alignment horizontal="center"/>
    </xf>
    <xf numFmtId="165" fontId="4" fillId="0" borderId="0" xfId="0" applyNumberFormat="1" applyFont="1" applyAlignment="1">
      <alignment horizontal="center"/>
    </xf>
    <xf numFmtId="0" fontId="0" fillId="0" borderId="0" xfId="0" applyAlignment="1">
      <alignment horizontal="center"/>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8"/>
  <sheetViews>
    <sheetView showRuler="0" zoomScaleNormal="100" zoomScalePageLayoutView="80" workbookViewId="0">
      <selection activeCell="A30" sqref="A30"/>
    </sheetView>
  </sheetViews>
  <sheetFormatPr defaultColWidth="9.1796875" defaultRowHeight="14.5" x14ac:dyDescent="0.35"/>
  <cols>
    <col min="1" max="1" width="102.26953125" customWidth="1"/>
    <col min="2" max="2" width="20" hidden="1" customWidth="1"/>
  </cols>
  <sheetData>
    <row r="1" spans="1:2" ht="15.75" customHeight="1" x14ac:dyDescent="0.35">
      <c r="A1" s="31"/>
    </row>
    <row r="2" spans="1:2" ht="15.75" customHeight="1" x14ac:dyDescent="0.35">
      <c r="A2" s="31"/>
    </row>
    <row r="3" spans="1:2" ht="15.75" customHeight="1" x14ac:dyDescent="0.35">
      <c r="A3" s="4" t="s">
        <v>96</v>
      </c>
    </row>
    <row r="4" spans="1:2" ht="15.75" customHeight="1" x14ac:dyDescent="0.35">
      <c r="A4" s="4"/>
    </row>
    <row r="5" spans="1:2" ht="15" customHeight="1" x14ac:dyDescent="0.35">
      <c r="A5" s="5" t="s">
        <v>51</v>
      </c>
    </row>
    <row r="6" spans="1:2" ht="15" customHeight="1" x14ac:dyDescent="0.35">
      <c r="A6" s="5"/>
    </row>
    <row r="7" spans="1:2" ht="61.5" customHeight="1" x14ac:dyDescent="0.35">
      <c r="A7" s="5" t="s">
        <v>59</v>
      </c>
    </row>
    <row r="8" spans="1:2" ht="15" customHeight="1" x14ac:dyDescent="0.35">
      <c r="A8" s="5"/>
    </row>
    <row r="9" spans="1:2" ht="40.5" customHeight="1" x14ac:dyDescent="0.35">
      <c r="A9" s="5" t="s">
        <v>107</v>
      </c>
    </row>
    <row r="10" spans="1:2" ht="15" customHeight="1" x14ac:dyDescent="0.35">
      <c r="A10" s="5"/>
    </row>
    <row r="11" spans="1:2" ht="60.75" customHeight="1" x14ac:dyDescent="0.35">
      <c r="A11" s="5" t="s">
        <v>108</v>
      </c>
    </row>
    <row r="12" spans="1:2" ht="15" customHeight="1" x14ac:dyDescent="0.35">
      <c r="A12" s="5"/>
    </row>
    <row r="13" spans="1:2" ht="14.25" customHeight="1" x14ac:dyDescent="0.35">
      <c r="A13" s="5"/>
      <c r="B13" s="2"/>
    </row>
    <row r="14" spans="1:2" ht="29.25" customHeight="1" x14ac:dyDescent="0.35">
      <c r="A14" s="4" t="s">
        <v>33</v>
      </c>
      <c r="B14" s="1"/>
    </row>
    <row r="15" spans="1:2" ht="60" customHeight="1" x14ac:dyDescent="0.35">
      <c r="A15" s="5" t="s">
        <v>113</v>
      </c>
      <c r="B15" s="2"/>
    </row>
    <row r="16" spans="1:2" ht="15" customHeight="1" x14ac:dyDescent="0.35">
      <c r="A16" s="5"/>
      <c r="B16" s="1"/>
    </row>
    <row r="17" spans="1:2" ht="30" customHeight="1" x14ac:dyDescent="0.35">
      <c r="A17" s="5" t="s">
        <v>55</v>
      </c>
      <c r="B17" s="28"/>
    </row>
    <row r="18" spans="1:2" ht="39.75" customHeight="1" x14ac:dyDescent="0.35">
      <c r="A18" s="5" t="s">
        <v>56</v>
      </c>
      <c r="B18" s="29"/>
    </row>
    <row r="19" spans="1:2" ht="40.5" customHeight="1" x14ac:dyDescent="0.35">
      <c r="A19" s="6" t="s">
        <v>57</v>
      </c>
      <c r="B19" s="28"/>
    </row>
    <row r="20" spans="1:2" ht="13.5" customHeight="1" x14ac:dyDescent="0.35">
      <c r="A20" s="6"/>
      <c r="B20" s="28"/>
    </row>
    <row r="21" spans="1:2" ht="24" customHeight="1" x14ac:dyDescent="0.35">
      <c r="A21" s="6" t="s">
        <v>58</v>
      </c>
      <c r="B21" s="28"/>
    </row>
    <row r="22" spans="1:2" ht="15" customHeight="1" x14ac:dyDescent="0.35">
      <c r="A22" s="32"/>
      <c r="B22" s="28"/>
    </row>
    <row r="23" spans="1:2" ht="15" customHeight="1" x14ac:dyDescent="0.35">
      <c r="A23" s="6" t="s">
        <v>109</v>
      </c>
      <c r="B23" s="28"/>
    </row>
    <row r="24" spans="1:2" ht="15" customHeight="1" x14ac:dyDescent="0.35">
      <c r="A24" s="32"/>
      <c r="B24" s="30"/>
    </row>
    <row r="25" spans="1:2" ht="15" customHeight="1" x14ac:dyDescent="0.35">
      <c r="A25" s="6" t="s">
        <v>114</v>
      </c>
      <c r="B25" s="30"/>
    </row>
    <row r="26" spans="1:2" ht="15" customHeight="1" x14ac:dyDescent="0.35">
      <c r="A26" s="32"/>
      <c r="B26" s="30"/>
    </row>
    <row r="27" spans="1:2" ht="15" customHeight="1" x14ac:dyDescent="0.35">
      <c r="A27" s="32"/>
      <c r="B27" s="30"/>
    </row>
    <row r="28" spans="1:2" ht="15" customHeight="1" x14ac:dyDescent="0.35">
      <c r="A28" s="32"/>
      <c r="B28" s="30"/>
    </row>
    <row r="29" spans="1:2" ht="15" customHeight="1" x14ac:dyDescent="0.35">
      <c r="A29" s="32"/>
      <c r="B29" s="30"/>
    </row>
    <row r="30" spans="1:2" ht="15" customHeight="1" x14ac:dyDescent="0.35">
      <c r="A30" s="32"/>
      <c r="B30" s="30"/>
    </row>
    <row r="31" spans="1:2" ht="15" customHeight="1" x14ac:dyDescent="0.35">
      <c r="A31" s="32"/>
      <c r="B31" s="28"/>
    </row>
    <row r="32" spans="1:2" ht="15" customHeight="1" x14ac:dyDescent="0.35">
      <c r="A32" s="32"/>
      <c r="B32" s="30"/>
    </row>
    <row r="33" spans="1:2" ht="15" customHeight="1" x14ac:dyDescent="0.35">
      <c r="A33" s="32"/>
      <c r="B33" s="30"/>
    </row>
    <row r="34" spans="1:2" ht="15" customHeight="1" x14ac:dyDescent="0.35">
      <c r="A34" s="32"/>
      <c r="B34" s="30"/>
    </row>
    <row r="35" spans="1:2" ht="15" customHeight="1" x14ac:dyDescent="0.35">
      <c r="A35" s="32"/>
      <c r="B35" s="28"/>
    </row>
    <row r="36" spans="1:2" ht="15" customHeight="1" x14ac:dyDescent="0.35">
      <c r="A36" s="32"/>
      <c r="B36" s="30"/>
    </row>
    <row r="37" spans="1:2" ht="15" customHeight="1" x14ac:dyDescent="0.35">
      <c r="A37" s="32"/>
      <c r="B37" s="30"/>
    </row>
    <row r="38" spans="1:2" ht="15" customHeight="1" x14ac:dyDescent="0.35">
      <c r="A38" s="32"/>
      <c r="B38" s="30"/>
    </row>
    <row r="39" spans="1:2" ht="15" customHeight="1" x14ac:dyDescent="0.35">
      <c r="A39" s="32"/>
      <c r="B39" s="30"/>
    </row>
    <row r="40" spans="1:2" x14ac:dyDescent="0.35">
      <c r="A40" s="32"/>
      <c r="B40" s="30"/>
    </row>
    <row r="41" spans="1:2" x14ac:dyDescent="0.35">
      <c r="A41" s="32"/>
      <c r="B41" s="30"/>
    </row>
    <row r="42" spans="1:2" x14ac:dyDescent="0.35">
      <c r="A42" s="32"/>
      <c r="B42" s="30"/>
    </row>
    <row r="43" spans="1:2" x14ac:dyDescent="0.35">
      <c r="A43" s="32"/>
      <c r="B43" s="30"/>
    </row>
    <row r="44" spans="1:2" x14ac:dyDescent="0.35">
      <c r="A44" s="32"/>
      <c r="B44" s="30"/>
    </row>
    <row r="45" spans="1:2" x14ac:dyDescent="0.35">
      <c r="A45" s="32"/>
      <c r="B45" s="30"/>
    </row>
    <row r="46" spans="1:2" x14ac:dyDescent="0.35">
      <c r="A46" s="32"/>
      <c r="B46" s="28"/>
    </row>
    <row r="47" spans="1:2" x14ac:dyDescent="0.35">
      <c r="A47" s="32"/>
      <c r="B47" s="28"/>
    </row>
    <row r="48" spans="1:2" x14ac:dyDescent="0.35">
      <c r="A48" s="32"/>
      <c r="B48" s="28"/>
    </row>
    <row r="49" spans="1:2" ht="46.5" customHeight="1" x14ac:dyDescent="0.35">
      <c r="A49" s="32"/>
      <c r="B49" s="29"/>
    </row>
    <row r="50" spans="1:2" x14ac:dyDescent="0.35">
      <c r="A50" s="32"/>
      <c r="B50" s="28"/>
    </row>
    <row r="51" spans="1:2" ht="255" customHeight="1" x14ac:dyDescent="0.35">
      <c r="A51" s="32"/>
      <c r="B51" s="28"/>
    </row>
    <row r="52" spans="1:2" ht="345" customHeight="1" x14ac:dyDescent="0.35">
      <c r="A52" s="32"/>
      <c r="B52" s="28"/>
    </row>
    <row r="53" spans="1:2" x14ac:dyDescent="0.35">
      <c r="B53" s="28"/>
    </row>
    <row r="54" spans="1:2" ht="93" customHeight="1" x14ac:dyDescent="0.35">
      <c r="B54" s="29"/>
    </row>
    <row r="55" spans="1:2" x14ac:dyDescent="0.35">
      <c r="B55" s="28"/>
    </row>
    <row r="56" spans="1:2" ht="255" customHeight="1" x14ac:dyDescent="0.35">
      <c r="B56" s="28"/>
    </row>
    <row r="57" spans="1:2" ht="240" customHeight="1" x14ac:dyDescent="0.35">
      <c r="B57" s="28"/>
    </row>
    <row r="58" spans="1:2" x14ac:dyDescent="0.35">
      <c r="B58" s="28"/>
    </row>
    <row r="59" spans="1:2" ht="46.5" customHeight="1" x14ac:dyDescent="0.35">
      <c r="B59" s="29"/>
    </row>
    <row r="60" spans="1:2" x14ac:dyDescent="0.35">
      <c r="B60" s="28"/>
    </row>
    <row r="61" spans="1:2" ht="75" customHeight="1" x14ac:dyDescent="0.35">
      <c r="B61" s="28"/>
    </row>
    <row r="62" spans="1:2" ht="405" customHeight="1" x14ac:dyDescent="0.35">
      <c r="B62" s="28"/>
    </row>
    <row r="63" spans="1:2" ht="225" customHeight="1" x14ac:dyDescent="0.35">
      <c r="B63" s="28"/>
    </row>
    <row r="64" spans="1:2" x14ac:dyDescent="0.35">
      <c r="B64" s="3"/>
    </row>
    <row r="65" spans="2:2" x14ac:dyDescent="0.35">
      <c r="B65" s="3"/>
    </row>
    <row r="66" spans="2:2" x14ac:dyDescent="0.35">
      <c r="B66" s="3"/>
    </row>
    <row r="67" spans="2:2" x14ac:dyDescent="0.35">
      <c r="B67" s="3"/>
    </row>
    <row r="68" spans="2:2" ht="90" customHeight="1" x14ac:dyDescent="0.35">
      <c r="B68" s="2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topLeftCell="A20" workbookViewId="0">
      <selection activeCell="E48" sqref="E48"/>
    </sheetView>
  </sheetViews>
  <sheetFormatPr defaultRowHeight="14.5" x14ac:dyDescent="0.35"/>
  <sheetData>
    <row r="1" spans="1:9" ht="15.5" x14ac:dyDescent="0.35">
      <c r="A1" s="33"/>
      <c r="B1" s="34"/>
      <c r="C1" s="34"/>
      <c r="D1" s="34"/>
      <c r="E1" s="34"/>
      <c r="F1" s="34"/>
      <c r="G1" s="34"/>
      <c r="H1" s="34"/>
      <c r="I1" s="34"/>
    </row>
    <row r="2" spans="1:9" ht="18" x14ac:dyDescent="0.4">
      <c r="A2" s="35"/>
      <c r="B2" s="36" t="s">
        <v>61</v>
      </c>
      <c r="C2" s="36"/>
      <c r="D2" s="36"/>
      <c r="E2" s="36"/>
      <c r="F2" s="36"/>
      <c r="G2" s="36"/>
      <c r="H2" s="36"/>
      <c r="I2" s="36"/>
    </row>
    <row r="3" spans="1:9" ht="15.5" x14ac:dyDescent="0.35">
      <c r="A3" s="33">
        <v>5010</v>
      </c>
      <c r="B3" s="37" t="s">
        <v>62</v>
      </c>
      <c r="C3" s="34"/>
      <c r="D3" s="34"/>
      <c r="E3" s="34"/>
      <c r="F3" s="34"/>
      <c r="G3" s="34"/>
      <c r="H3" s="34"/>
      <c r="I3" s="34"/>
    </row>
    <row r="4" spans="1:9" ht="15.5" x14ac:dyDescent="0.35">
      <c r="A4" s="33">
        <v>5011</v>
      </c>
      <c r="B4" s="37" t="s">
        <v>2</v>
      </c>
      <c r="C4" s="34"/>
      <c r="D4" s="34"/>
      <c r="E4" s="34"/>
      <c r="F4" s="34"/>
      <c r="G4" s="34"/>
      <c r="H4" s="34"/>
      <c r="I4" s="34"/>
    </row>
    <row r="5" spans="1:9" ht="15.5" x14ac:dyDescent="0.35">
      <c r="A5" s="33">
        <f>A3+10</f>
        <v>5020</v>
      </c>
      <c r="B5" s="37" t="s">
        <v>3</v>
      </c>
      <c r="C5" s="34"/>
      <c r="D5" s="34"/>
      <c r="E5" s="34"/>
      <c r="F5" s="34"/>
      <c r="G5" s="34"/>
      <c r="H5" s="34"/>
      <c r="I5" s="34"/>
    </row>
    <row r="6" spans="1:9" ht="15.5" x14ac:dyDescent="0.35">
      <c r="A6" s="33">
        <v>5025</v>
      </c>
      <c r="B6" s="37" t="s">
        <v>38</v>
      </c>
      <c r="C6" s="34"/>
      <c r="D6" s="34"/>
      <c r="E6" s="34"/>
      <c r="F6" s="34"/>
      <c r="G6" s="34"/>
      <c r="H6" s="34"/>
      <c r="I6" s="34"/>
    </row>
    <row r="7" spans="1:9" ht="15.5" x14ac:dyDescent="0.35">
      <c r="A7" s="33">
        <f>A5+10</f>
        <v>5030</v>
      </c>
      <c r="B7" s="37" t="s">
        <v>35</v>
      </c>
      <c r="C7" s="34"/>
      <c r="D7" s="34"/>
      <c r="E7" s="34"/>
      <c r="F7" s="34"/>
      <c r="G7" s="34"/>
      <c r="H7" s="34"/>
      <c r="I7" s="34"/>
    </row>
    <row r="8" spans="1:9" ht="15.5" x14ac:dyDescent="0.35">
      <c r="A8" s="33">
        <f t="shared" ref="A8" si="0">A7+10</f>
        <v>5040</v>
      </c>
      <c r="B8" s="37" t="s">
        <v>63</v>
      </c>
      <c r="C8" s="34"/>
      <c r="D8" s="34"/>
      <c r="E8" s="34"/>
      <c r="F8" s="34"/>
      <c r="G8" s="34"/>
      <c r="H8" s="34"/>
      <c r="I8" s="34"/>
    </row>
    <row r="9" spans="1:9" ht="15.5" x14ac:dyDescent="0.35">
      <c r="A9" s="33">
        <f>A8+20</f>
        <v>5060</v>
      </c>
      <c r="B9" s="37" t="s">
        <v>101</v>
      </c>
      <c r="C9" s="34"/>
      <c r="D9" s="34"/>
      <c r="E9" s="34"/>
      <c r="F9" s="34"/>
      <c r="G9" s="34"/>
      <c r="H9" s="34"/>
      <c r="I9" s="34"/>
    </row>
    <row r="10" spans="1:9" ht="15.5" x14ac:dyDescent="0.35">
      <c r="A10" s="33">
        <v>5061</v>
      </c>
      <c r="B10" s="37" t="s">
        <v>100</v>
      </c>
      <c r="C10" s="34"/>
      <c r="D10" s="34"/>
      <c r="E10" s="34"/>
      <c r="F10" s="34"/>
      <c r="G10" s="34"/>
      <c r="H10" s="34"/>
      <c r="I10" s="34"/>
    </row>
    <row r="11" spans="1:9" ht="15.5" x14ac:dyDescent="0.35">
      <c r="A11" s="33">
        <f>A9+10</f>
        <v>5070</v>
      </c>
      <c r="B11" s="37" t="s">
        <v>36</v>
      </c>
      <c r="C11" s="34"/>
      <c r="D11" s="34"/>
      <c r="E11" s="34"/>
      <c r="F11" s="34"/>
      <c r="G11" s="34"/>
      <c r="H11" s="34"/>
      <c r="I11" s="34"/>
    </row>
    <row r="12" spans="1:9" ht="15.5" x14ac:dyDescent="0.35">
      <c r="A12" s="33">
        <f>A11+50</f>
        <v>5120</v>
      </c>
      <c r="B12" s="37" t="s">
        <v>37</v>
      </c>
      <c r="C12" s="34"/>
      <c r="D12" s="34"/>
      <c r="E12" s="34"/>
      <c r="F12" s="34"/>
      <c r="G12" s="34"/>
      <c r="H12" s="34"/>
      <c r="I12" s="34"/>
    </row>
    <row r="13" spans="1:9" ht="15.5" x14ac:dyDescent="0.35">
      <c r="A13" s="33"/>
      <c r="B13" s="37"/>
      <c r="C13" s="34"/>
      <c r="D13" s="34"/>
      <c r="E13" s="34"/>
      <c r="F13" s="34"/>
      <c r="G13" s="34"/>
      <c r="H13" s="34"/>
      <c r="I13" s="34"/>
    </row>
    <row r="14" spans="1:9" ht="15.5" x14ac:dyDescent="0.35">
      <c r="A14" s="33"/>
      <c r="B14" s="38"/>
      <c r="C14" s="34"/>
      <c r="D14" s="34"/>
      <c r="E14" s="34"/>
      <c r="F14" s="34"/>
      <c r="G14" s="34"/>
      <c r="H14" s="34"/>
      <c r="I14" s="34"/>
    </row>
    <row r="15" spans="1:9" ht="18" x14ac:dyDescent="0.4">
      <c r="A15" s="35"/>
      <c r="B15" s="36" t="s">
        <v>64</v>
      </c>
      <c r="C15" s="36"/>
      <c r="D15" s="36"/>
      <c r="E15" s="36"/>
      <c r="F15" s="36"/>
      <c r="G15" s="36"/>
      <c r="H15" s="36"/>
      <c r="I15" s="36"/>
    </row>
    <row r="16" spans="1:9" ht="15.5" x14ac:dyDescent="0.35">
      <c r="A16" s="33">
        <v>6010</v>
      </c>
      <c r="B16" s="34" t="s">
        <v>1</v>
      </c>
      <c r="C16" s="34"/>
      <c r="D16" s="34"/>
      <c r="E16" s="34"/>
      <c r="F16" s="34"/>
      <c r="G16" s="34"/>
      <c r="H16" s="34"/>
      <c r="I16" s="34"/>
    </row>
    <row r="17" spans="1:9" ht="15.5" x14ac:dyDescent="0.35">
      <c r="A17" s="33">
        <f t="shared" ref="A17:A22" si="1">A16+10</f>
        <v>6020</v>
      </c>
      <c r="B17" s="34" t="s">
        <v>3</v>
      </c>
      <c r="C17" s="34"/>
      <c r="D17" s="34"/>
      <c r="E17" s="34"/>
      <c r="F17" s="34"/>
      <c r="G17" s="34"/>
      <c r="H17" s="34"/>
      <c r="I17" s="34"/>
    </row>
    <row r="18" spans="1:9" ht="15.5" x14ac:dyDescent="0.35">
      <c r="A18" s="33">
        <f>A17+5</f>
        <v>6025</v>
      </c>
      <c r="B18" s="34" t="s">
        <v>38</v>
      </c>
      <c r="C18" s="34"/>
      <c r="D18" s="34"/>
      <c r="E18" s="34"/>
      <c r="F18" s="34"/>
      <c r="G18" s="34"/>
      <c r="H18" s="34"/>
      <c r="I18" s="34"/>
    </row>
    <row r="19" spans="1:9" ht="15.5" x14ac:dyDescent="0.35">
      <c r="A19" s="33">
        <f>A18+15</f>
        <v>6040</v>
      </c>
      <c r="B19" s="34" t="s">
        <v>39</v>
      </c>
      <c r="C19" s="34"/>
      <c r="D19" s="34"/>
      <c r="E19" s="34"/>
      <c r="F19" s="34"/>
      <c r="G19" s="34"/>
      <c r="H19" s="34"/>
      <c r="I19" s="34"/>
    </row>
    <row r="20" spans="1:9" ht="15.5" x14ac:dyDescent="0.35">
      <c r="A20" s="33">
        <v>6045</v>
      </c>
      <c r="B20" s="34" t="s">
        <v>65</v>
      </c>
      <c r="C20" s="34"/>
      <c r="D20" s="34"/>
      <c r="E20" s="34"/>
      <c r="F20" s="34"/>
      <c r="G20" s="34"/>
      <c r="H20" s="34"/>
      <c r="I20" s="34"/>
    </row>
    <row r="21" spans="1:9" ht="15.5" x14ac:dyDescent="0.35">
      <c r="A21" s="33">
        <f>A19+10</f>
        <v>6050</v>
      </c>
      <c r="B21" s="34" t="s">
        <v>66</v>
      </c>
      <c r="C21" s="34"/>
      <c r="D21" s="34"/>
      <c r="E21" s="34"/>
      <c r="F21" s="34"/>
      <c r="G21" s="34"/>
      <c r="H21" s="34"/>
      <c r="I21" s="34"/>
    </row>
    <row r="22" spans="1:9" ht="15.5" x14ac:dyDescent="0.35">
      <c r="A22" s="33">
        <f t="shared" si="1"/>
        <v>6060</v>
      </c>
      <c r="B22" s="34" t="s">
        <v>40</v>
      </c>
      <c r="C22" s="34"/>
      <c r="D22" s="34"/>
      <c r="E22" s="34"/>
      <c r="F22" s="34"/>
      <c r="G22" s="34"/>
      <c r="H22" s="34"/>
      <c r="I22" s="34"/>
    </row>
    <row r="23" spans="1:9" ht="15.5" x14ac:dyDescent="0.35">
      <c r="A23" s="33">
        <v>6061</v>
      </c>
      <c r="B23" s="34" t="s">
        <v>102</v>
      </c>
      <c r="C23" s="34"/>
      <c r="D23" s="34"/>
      <c r="E23" s="34"/>
      <c r="F23" s="34"/>
      <c r="G23" s="34"/>
      <c r="H23" s="34"/>
      <c r="I23" s="34"/>
    </row>
    <row r="24" spans="1:9" ht="15.5" x14ac:dyDescent="0.35">
      <c r="A24" s="33">
        <f>A22+10</f>
        <v>6070</v>
      </c>
      <c r="B24" s="34" t="s">
        <v>14</v>
      </c>
      <c r="C24" s="34"/>
      <c r="D24" s="34"/>
      <c r="E24" s="34"/>
      <c r="F24" s="34"/>
      <c r="G24" s="34"/>
      <c r="H24" s="34"/>
      <c r="I24" s="34"/>
    </row>
    <row r="25" spans="1:9" ht="15.5" x14ac:dyDescent="0.35">
      <c r="A25" s="39">
        <v>6090</v>
      </c>
      <c r="B25" s="34" t="s">
        <v>16</v>
      </c>
      <c r="C25" s="34"/>
      <c r="D25" s="34"/>
      <c r="E25" s="34"/>
      <c r="F25" s="34"/>
      <c r="G25" s="34"/>
      <c r="H25" s="34"/>
      <c r="I25" s="34"/>
    </row>
    <row r="26" spans="1:9" ht="15.5" x14ac:dyDescent="0.35">
      <c r="A26" s="39">
        <v>6100</v>
      </c>
      <c r="B26" s="34" t="s">
        <v>67</v>
      </c>
      <c r="C26" s="34"/>
      <c r="D26" s="34"/>
      <c r="E26" s="34"/>
      <c r="F26" s="34"/>
      <c r="G26" s="34"/>
      <c r="H26" s="34"/>
      <c r="I26" s="34"/>
    </row>
    <row r="27" spans="1:9" ht="15.5" x14ac:dyDescent="0.35">
      <c r="A27" s="39">
        <v>6110</v>
      </c>
      <c r="B27" s="34" t="s">
        <v>68</v>
      </c>
      <c r="C27" s="34"/>
      <c r="D27" s="34"/>
      <c r="E27" s="34"/>
      <c r="F27" s="34"/>
      <c r="G27" s="34"/>
      <c r="H27" s="34"/>
      <c r="I27" s="34"/>
    </row>
    <row r="28" spans="1:9" ht="15.5" x14ac:dyDescent="0.35">
      <c r="A28" s="39">
        <v>6115</v>
      </c>
      <c r="B28" s="34" t="s">
        <v>60</v>
      </c>
      <c r="C28" s="34"/>
      <c r="D28" s="34"/>
      <c r="E28" s="34"/>
      <c r="F28" s="34"/>
      <c r="G28" s="34"/>
      <c r="H28" s="34"/>
      <c r="I28" s="34"/>
    </row>
    <row r="29" spans="1:9" ht="15.5" x14ac:dyDescent="0.35">
      <c r="A29" s="33">
        <v>6120</v>
      </c>
      <c r="B29" s="34" t="s">
        <v>41</v>
      </c>
      <c r="C29" s="34"/>
      <c r="D29" s="34"/>
      <c r="E29" s="34"/>
      <c r="F29" s="34"/>
      <c r="G29" s="34"/>
      <c r="H29" s="34"/>
      <c r="I29" s="34"/>
    </row>
    <row r="30" spans="1:9" ht="15.5" x14ac:dyDescent="0.35">
      <c r="A30" s="33"/>
      <c r="B30" s="34"/>
      <c r="C30" s="34"/>
      <c r="D30" s="34"/>
      <c r="E30" s="34"/>
      <c r="F30" s="34"/>
      <c r="G30" s="34"/>
      <c r="H30" s="34"/>
      <c r="I30" s="34"/>
    </row>
    <row r="31" spans="1:9" ht="15.5" x14ac:dyDescent="0.35">
      <c r="A31" s="33"/>
      <c r="B31" s="38"/>
      <c r="C31" s="34"/>
      <c r="D31" s="34"/>
      <c r="E31" s="34"/>
      <c r="F31" s="34"/>
      <c r="G31" s="34"/>
      <c r="H31" s="34"/>
      <c r="I31" s="34"/>
    </row>
    <row r="32" spans="1:9" ht="18" x14ac:dyDescent="0.4">
      <c r="A32" s="40"/>
      <c r="B32" s="36" t="s">
        <v>69</v>
      </c>
      <c r="C32" s="36"/>
      <c r="D32" s="36"/>
      <c r="E32" s="36"/>
      <c r="F32" s="36"/>
      <c r="G32" s="36"/>
      <c r="H32" s="36"/>
      <c r="I32" s="36"/>
    </row>
    <row r="33" spans="1:9" ht="15.5" x14ac:dyDescent="0.35">
      <c r="A33" s="33">
        <v>1000</v>
      </c>
      <c r="B33" s="34" t="s">
        <v>70</v>
      </c>
      <c r="C33" s="34"/>
      <c r="D33" s="34"/>
      <c r="E33" s="33"/>
      <c r="F33" s="34"/>
      <c r="G33" s="34"/>
      <c r="H33" s="34"/>
      <c r="I33" s="34"/>
    </row>
    <row r="34" spans="1:9" ht="15.5" x14ac:dyDescent="0.35">
      <c r="A34" s="33">
        <v>2000</v>
      </c>
      <c r="B34" s="34" t="s">
        <v>71</v>
      </c>
      <c r="C34" s="34"/>
      <c r="D34" s="34"/>
      <c r="E34" s="33"/>
      <c r="F34" s="34"/>
      <c r="G34" s="34"/>
      <c r="H34" s="34"/>
      <c r="I34" s="34"/>
    </row>
    <row r="35" spans="1:9" ht="15.5" x14ac:dyDescent="0.35">
      <c r="A35" s="33">
        <v>2500</v>
      </c>
      <c r="B35" s="34" t="s">
        <v>112</v>
      </c>
      <c r="C35" s="34"/>
      <c r="D35" s="34"/>
      <c r="E35" s="33"/>
      <c r="F35" s="34"/>
      <c r="G35" s="34"/>
      <c r="H35" s="34"/>
      <c r="I35" s="34"/>
    </row>
    <row r="36" spans="1:9" ht="15.5" x14ac:dyDescent="0.35">
      <c r="A36" s="33">
        <v>3000</v>
      </c>
      <c r="B36" s="34" t="s">
        <v>72</v>
      </c>
      <c r="C36" s="34"/>
      <c r="D36" s="33"/>
      <c r="E36" s="34"/>
      <c r="F36" s="34"/>
      <c r="G36" s="34"/>
      <c r="H36" s="34"/>
      <c r="I36" s="34"/>
    </row>
    <row r="37" spans="1:9" ht="18" x14ac:dyDescent="0.4">
      <c r="A37" s="33">
        <v>4000</v>
      </c>
      <c r="B37" s="34" t="s">
        <v>73</v>
      </c>
      <c r="C37" s="36"/>
      <c r="D37" s="36"/>
      <c r="E37" s="36"/>
      <c r="F37" s="36"/>
      <c r="G37" s="36"/>
      <c r="H37" s="36"/>
      <c r="I37" s="36"/>
    </row>
    <row r="38" spans="1:9" ht="15.5" x14ac:dyDescent="0.35">
      <c r="A38" s="33">
        <v>4010</v>
      </c>
      <c r="B38" s="34" t="s">
        <v>74</v>
      </c>
      <c r="C38" s="34"/>
      <c r="D38" s="34"/>
      <c r="E38" s="34"/>
      <c r="F38" s="34"/>
      <c r="G38" s="34"/>
      <c r="H38" s="34"/>
      <c r="I38" s="34"/>
    </row>
    <row r="39" spans="1:9" ht="15.5" x14ac:dyDescent="0.35">
      <c r="A39" s="33">
        <v>4020</v>
      </c>
      <c r="B39" s="34" t="s">
        <v>75</v>
      </c>
      <c r="C39" s="34"/>
      <c r="D39" s="34"/>
      <c r="E39" s="34"/>
      <c r="F39" s="34"/>
      <c r="G39" s="34"/>
      <c r="H39" s="34"/>
      <c r="I39" s="34"/>
    </row>
    <row r="40" spans="1:9" ht="15.5" x14ac:dyDescent="0.35">
      <c r="A40" s="39">
        <v>4030</v>
      </c>
      <c r="B40" s="34" t="s">
        <v>76</v>
      </c>
      <c r="C40" s="34"/>
      <c r="D40" s="34"/>
      <c r="E40" s="34"/>
      <c r="F40" s="34"/>
      <c r="G40" s="34"/>
      <c r="H40" s="34"/>
      <c r="I40" s="34"/>
    </row>
    <row r="41" spans="1:9" ht="15.5" x14ac:dyDescent="0.35">
      <c r="A41" s="39">
        <v>4031</v>
      </c>
      <c r="B41" s="34" t="s">
        <v>77</v>
      </c>
      <c r="C41" s="34"/>
      <c r="D41" s="34"/>
      <c r="E41" s="34"/>
      <c r="F41" s="34"/>
      <c r="G41" s="34"/>
      <c r="H41" s="34"/>
      <c r="I41" s="34"/>
    </row>
    <row r="42" spans="1:9" ht="15.5" x14ac:dyDescent="0.35">
      <c r="A42" s="33"/>
      <c r="B42" s="34"/>
      <c r="C42" s="34"/>
      <c r="D42" s="34"/>
      <c r="E42" s="34"/>
      <c r="F42" s="34"/>
      <c r="G42" s="34"/>
      <c r="H42" s="34"/>
      <c r="I42" s="3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97"/>
  <sheetViews>
    <sheetView tabSelected="1" topLeftCell="A80" workbookViewId="0">
      <selection activeCell="I13" sqref="I13"/>
    </sheetView>
  </sheetViews>
  <sheetFormatPr defaultRowHeight="14.5" x14ac:dyDescent="0.35"/>
  <cols>
    <col min="1" max="1" width="6.7265625" customWidth="1"/>
    <col min="2" max="2" width="34.81640625" bestFit="1" customWidth="1"/>
    <col min="3" max="3" width="15.1796875" bestFit="1" customWidth="1"/>
    <col min="4" max="4" width="28.1796875" customWidth="1"/>
    <col min="5" max="6" width="29.453125" bestFit="1" customWidth="1"/>
    <col min="7" max="7" width="28.7265625" bestFit="1" customWidth="1"/>
  </cols>
  <sheetData>
    <row r="1" spans="2:12" ht="15.5" x14ac:dyDescent="0.35">
      <c r="B1" s="41" t="s">
        <v>0</v>
      </c>
      <c r="C1" s="63"/>
      <c r="D1" s="63"/>
      <c r="E1" s="10"/>
      <c r="F1" s="10"/>
      <c r="G1" s="10"/>
      <c r="H1" s="10"/>
      <c r="I1" s="10"/>
      <c r="J1" s="10"/>
      <c r="K1" s="10"/>
      <c r="L1" s="10"/>
    </row>
    <row r="2" spans="2:12" ht="15.5" x14ac:dyDescent="0.35">
      <c r="B2" s="9" t="s">
        <v>52</v>
      </c>
      <c r="E2" s="10"/>
      <c r="F2" s="10"/>
      <c r="G2" s="10"/>
      <c r="H2" s="10"/>
      <c r="I2" s="10"/>
      <c r="J2" s="10"/>
      <c r="K2" s="10"/>
      <c r="L2" s="10"/>
    </row>
    <row r="3" spans="2:12" ht="15.5" x14ac:dyDescent="0.35">
      <c r="B3" s="9" t="s">
        <v>53</v>
      </c>
      <c r="C3" s="9"/>
      <c r="E3" s="10"/>
      <c r="F3" s="10"/>
      <c r="G3" s="10"/>
      <c r="H3" s="10"/>
      <c r="I3" s="10"/>
      <c r="J3" s="10"/>
      <c r="K3" s="10"/>
      <c r="L3" s="10"/>
    </row>
    <row r="4" spans="2:12" ht="16" thickBot="1" x14ac:dyDescent="0.4">
      <c r="B4" s="9" t="s">
        <v>54</v>
      </c>
      <c r="C4" s="62"/>
      <c r="D4" s="62"/>
      <c r="E4" s="10"/>
      <c r="F4" s="10"/>
      <c r="G4" s="10"/>
      <c r="H4" s="10"/>
      <c r="I4" s="10"/>
      <c r="J4" s="10"/>
      <c r="K4" s="10"/>
      <c r="L4" s="10"/>
    </row>
    <row r="5" spans="2:12" ht="18.5" thickBot="1" x14ac:dyDescent="0.45">
      <c r="B5" s="60" t="s">
        <v>118</v>
      </c>
      <c r="C5" s="61"/>
      <c r="D5" s="61"/>
      <c r="E5" s="45" t="s">
        <v>97</v>
      </c>
      <c r="F5" s="45" t="s">
        <v>98</v>
      </c>
      <c r="G5" s="45" t="s">
        <v>99</v>
      </c>
      <c r="H5" s="10"/>
      <c r="I5" s="10"/>
      <c r="J5" s="10"/>
      <c r="K5" s="10"/>
      <c r="L5" s="10"/>
    </row>
    <row r="6" spans="2:12" ht="15.5" x14ac:dyDescent="0.35">
      <c r="B6" s="12" t="s">
        <v>78</v>
      </c>
      <c r="C6" s="14"/>
      <c r="D6" s="14"/>
      <c r="E6" s="46"/>
      <c r="F6" s="47"/>
      <c r="G6" s="50"/>
      <c r="H6" s="10"/>
      <c r="I6" s="10"/>
      <c r="J6" s="10"/>
      <c r="L6" s="10"/>
    </row>
    <row r="7" spans="2:12" ht="15.5" x14ac:dyDescent="0.35">
      <c r="B7" s="15" t="s">
        <v>23</v>
      </c>
      <c r="C7" s="14"/>
      <c r="D7" s="14"/>
      <c r="E7" s="47"/>
      <c r="F7" s="47"/>
      <c r="G7" s="47"/>
      <c r="H7" s="10"/>
      <c r="I7" s="10"/>
      <c r="J7" s="10"/>
      <c r="K7" s="10"/>
      <c r="L7" s="10"/>
    </row>
    <row r="8" spans="2:12" ht="15.5" x14ac:dyDescent="0.35">
      <c r="B8" s="15" t="s">
        <v>116</v>
      </c>
      <c r="C8" s="14">
        <v>30000</v>
      </c>
      <c r="D8" s="14"/>
      <c r="E8" s="47"/>
      <c r="F8" s="47"/>
      <c r="G8" s="47"/>
      <c r="H8" s="10"/>
      <c r="I8" s="10"/>
      <c r="J8" s="10"/>
      <c r="K8" s="10"/>
      <c r="L8" s="10"/>
    </row>
    <row r="9" spans="2:12" ht="16" thickBot="1" x14ac:dyDescent="0.4">
      <c r="B9" s="15" t="s">
        <v>115</v>
      </c>
      <c r="C9" s="16">
        <v>3750</v>
      </c>
      <c r="D9" s="14"/>
      <c r="E9" s="47"/>
      <c r="F9" s="47"/>
      <c r="G9" s="47"/>
      <c r="H9" s="10"/>
      <c r="I9" s="10"/>
      <c r="J9" s="10"/>
      <c r="K9" s="10"/>
      <c r="L9" s="10"/>
    </row>
    <row r="10" spans="2:12" ht="15.5" x14ac:dyDescent="0.35">
      <c r="B10" s="15"/>
      <c r="C10" s="14">
        <f>SUM(C7:C9)</f>
        <v>33750</v>
      </c>
      <c r="D10" s="14">
        <f>C10</f>
        <v>33750</v>
      </c>
      <c r="E10" s="48"/>
      <c r="F10" s="48"/>
      <c r="G10" s="48"/>
      <c r="H10" s="10"/>
      <c r="I10" s="10"/>
      <c r="J10" s="10"/>
      <c r="K10" s="10"/>
      <c r="L10" s="10"/>
    </row>
    <row r="11" spans="2:12" ht="15.5" x14ac:dyDescent="0.35">
      <c r="B11" s="12" t="s">
        <v>79</v>
      </c>
      <c r="C11" s="14"/>
      <c r="D11" s="14"/>
      <c r="E11" s="47"/>
      <c r="F11" s="47"/>
      <c r="G11" s="47"/>
      <c r="H11" s="10"/>
      <c r="I11" s="10"/>
      <c r="J11" s="10"/>
      <c r="K11" s="10"/>
      <c r="L11" s="10"/>
    </row>
    <row r="12" spans="2:12" ht="16" thickBot="1" x14ac:dyDescent="0.4">
      <c r="B12" s="15" t="s">
        <v>2</v>
      </c>
      <c r="C12" s="16">
        <v>30000</v>
      </c>
      <c r="D12" s="14"/>
      <c r="E12" s="47"/>
      <c r="F12" s="47"/>
      <c r="G12" s="47"/>
      <c r="H12" s="10"/>
      <c r="I12" s="10"/>
      <c r="J12" s="10"/>
      <c r="K12" s="10"/>
      <c r="L12" s="10"/>
    </row>
    <row r="13" spans="2:12" ht="15.5" x14ac:dyDescent="0.35">
      <c r="B13" s="15"/>
      <c r="C13" s="14">
        <f>SUM(C12:C12)</f>
        <v>30000</v>
      </c>
      <c r="D13" s="14">
        <f>C13</f>
        <v>30000</v>
      </c>
      <c r="E13" s="49"/>
      <c r="F13" s="49"/>
      <c r="G13" s="49"/>
      <c r="H13" s="10"/>
      <c r="I13" s="10"/>
      <c r="J13" s="10"/>
      <c r="K13" s="10"/>
      <c r="L13" s="10"/>
    </row>
    <row r="14" spans="2:12" ht="15.5" x14ac:dyDescent="0.35">
      <c r="B14" s="12" t="s">
        <v>80</v>
      </c>
      <c r="C14" s="14"/>
      <c r="D14" s="14"/>
      <c r="E14" s="47"/>
      <c r="F14" s="47"/>
      <c r="G14" s="47"/>
      <c r="H14" s="10"/>
      <c r="I14" s="10"/>
      <c r="J14" s="10"/>
      <c r="K14" s="10"/>
      <c r="L14" s="10"/>
    </row>
    <row r="15" spans="2:12" ht="15.5" x14ac:dyDescent="0.35">
      <c r="B15" s="15" t="s">
        <v>4</v>
      </c>
      <c r="C15" s="14">
        <v>1500</v>
      </c>
      <c r="D15" s="14"/>
      <c r="E15" s="47"/>
      <c r="F15" s="47"/>
      <c r="G15" s="47"/>
      <c r="H15" s="10"/>
      <c r="I15" s="10"/>
      <c r="J15" s="10"/>
      <c r="K15" s="10"/>
      <c r="L15" s="10"/>
    </row>
    <row r="16" spans="2:12" ht="15.5" x14ac:dyDescent="0.35">
      <c r="B16" s="15" t="s">
        <v>5</v>
      </c>
      <c r="C16" s="14">
        <f>10*20*50</f>
        <v>10000</v>
      </c>
      <c r="D16" s="14"/>
      <c r="E16" s="47"/>
      <c r="F16" s="47"/>
      <c r="G16" s="47"/>
      <c r="H16" s="10"/>
      <c r="I16" s="10"/>
      <c r="J16" s="10"/>
      <c r="K16" s="10"/>
      <c r="L16" s="10"/>
    </row>
    <row r="17" spans="2:12" ht="16" thickBot="1" x14ac:dyDescent="0.4">
      <c r="B17" s="15" t="s">
        <v>6</v>
      </c>
      <c r="C17" s="16">
        <v>5000</v>
      </c>
      <c r="D17" s="14"/>
      <c r="E17" s="47"/>
      <c r="F17" s="47"/>
      <c r="G17" s="47"/>
      <c r="H17" s="10"/>
      <c r="I17" s="10"/>
      <c r="J17" s="10"/>
      <c r="K17" s="10"/>
      <c r="L17" s="10"/>
    </row>
    <row r="18" spans="2:12" ht="15.5" x14ac:dyDescent="0.35">
      <c r="B18" s="15"/>
      <c r="C18" s="14">
        <f>SUM(C15:C17)</f>
        <v>16500</v>
      </c>
      <c r="D18" s="14">
        <f>C18</f>
        <v>16500</v>
      </c>
      <c r="E18" s="47"/>
      <c r="F18" s="47"/>
      <c r="G18" s="47"/>
      <c r="H18" s="10"/>
      <c r="I18" s="10"/>
      <c r="J18" s="10"/>
      <c r="K18" s="10"/>
      <c r="L18" s="10"/>
    </row>
    <row r="19" spans="2:12" ht="15.5" x14ac:dyDescent="0.35">
      <c r="B19" s="18" t="s">
        <v>81</v>
      </c>
      <c r="C19" s="14"/>
      <c r="D19" s="14"/>
      <c r="E19" s="47"/>
      <c r="F19" s="47"/>
      <c r="G19" s="47"/>
      <c r="H19" s="10"/>
      <c r="I19" s="10"/>
      <c r="J19" s="10"/>
      <c r="K19" s="10"/>
      <c r="L19" s="10"/>
    </row>
    <row r="20" spans="2:12" ht="16" thickBot="1" x14ac:dyDescent="0.4">
      <c r="B20" s="15" t="s">
        <v>42</v>
      </c>
      <c r="C20" s="16">
        <v>10000</v>
      </c>
      <c r="D20" s="14"/>
      <c r="E20" s="47"/>
      <c r="F20" s="47"/>
      <c r="G20" s="47"/>
      <c r="H20" s="10"/>
      <c r="I20" s="10"/>
      <c r="J20" s="10"/>
      <c r="K20" s="10"/>
      <c r="L20" s="10"/>
    </row>
    <row r="21" spans="2:12" ht="15.5" x14ac:dyDescent="0.35">
      <c r="B21" s="15"/>
      <c r="C21" s="14">
        <v>10000</v>
      </c>
      <c r="D21" s="14">
        <f>C21</f>
        <v>10000</v>
      </c>
      <c r="E21" s="49"/>
      <c r="F21" s="49"/>
      <c r="G21" s="49"/>
      <c r="H21" s="10"/>
      <c r="I21" s="10"/>
      <c r="J21" s="10"/>
      <c r="K21" s="10"/>
      <c r="L21" s="10"/>
    </row>
    <row r="22" spans="2:12" ht="15.5" x14ac:dyDescent="0.35">
      <c r="B22" s="18" t="s">
        <v>82</v>
      </c>
      <c r="C22" s="14"/>
      <c r="D22" s="14"/>
      <c r="E22" s="47"/>
      <c r="F22" s="47"/>
      <c r="G22" s="47"/>
      <c r="H22" s="10"/>
      <c r="I22" s="10"/>
      <c r="J22" s="10"/>
      <c r="K22" s="10"/>
      <c r="L22" s="10"/>
    </row>
    <row r="23" spans="2:12" ht="15.5" x14ac:dyDescent="0.35">
      <c r="B23" s="15" t="s">
        <v>21</v>
      </c>
      <c r="C23" s="14">
        <v>3000</v>
      </c>
      <c r="D23" s="14"/>
      <c r="E23" s="47"/>
      <c r="F23" s="47"/>
      <c r="G23" s="47"/>
      <c r="H23" s="10"/>
      <c r="I23" s="10"/>
      <c r="J23" s="10"/>
      <c r="K23" s="10"/>
      <c r="L23" s="10"/>
    </row>
    <row r="24" spans="2:12" ht="15.5" x14ac:dyDescent="0.35">
      <c r="B24" s="15" t="s">
        <v>20</v>
      </c>
      <c r="C24" s="14">
        <v>3000</v>
      </c>
      <c r="D24" s="14"/>
      <c r="E24" s="47"/>
      <c r="F24" s="47"/>
      <c r="G24" s="47"/>
      <c r="H24" s="10"/>
      <c r="I24" s="10"/>
      <c r="J24" s="10"/>
      <c r="K24" s="10"/>
      <c r="L24" s="10"/>
    </row>
    <row r="25" spans="2:12" ht="15.5" x14ac:dyDescent="0.35">
      <c r="B25" s="15" t="s">
        <v>9</v>
      </c>
      <c r="C25" s="14">
        <v>1500</v>
      </c>
      <c r="D25" s="14"/>
      <c r="E25" s="47"/>
      <c r="F25" s="47"/>
      <c r="G25" s="47"/>
      <c r="H25" s="10"/>
      <c r="I25" s="10"/>
      <c r="J25" s="10"/>
      <c r="K25" s="10"/>
      <c r="L25" s="10"/>
    </row>
    <row r="26" spans="2:12" ht="15.5" x14ac:dyDescent="0.35">
      <c r="B26" s="15" t="s">
        <v>10</v>
      </c>
      <c r="C26" s="14">
        <v>1500</v>
      </c>
      <c r="D26" s="14"/>
      <c r="E26" s="47"/>
      <c r="F26" s="47"/>
      <c r="G26" s="47"/>
      <c r="H26" s="10"/>
      <c r="I26" s="10"/>
      <c r="J26" s="10"/>
      <c r="K26" s="10"/>
      <c r="L26" s="10"/>
    </row>
    <row r="27" spans="2:12" ht="15.5" x14ac:dyDescent="0.35">
      <c r="B27" s="15" t="s">
        <v>11</v>
      </c>
      <c r="C27" s="14">
        <v>1000</v>
      </c>
      <c r="D27" s="14"/>
      <c r="E27" s="47"/>
      <c r="F27" s="47"/>
      <c r="G27" s="47"/>
      <c r="H27" s="10"/>
      <c r="I27" s="10"/>
      <c r="J27" s="10"/>
      <c r="K27" s="10"/>
      <c r="L27" s="10"/>
    </row>
    <row r="28" spans="2:12" ht="16" thickBot="1" x14ac:dyDescent="0.4">
      <c r="B28" s="15" t="s">
        <v>12</v>
      </c>
      <c r="C28" s="16">
        <v>5000</v>
      </c>
      <c r="D28" s="14"/>
      <c r="E28" s="47"/>
      <c r="F28" s="47"/>
      <c r="G28" s="47"/>
      <c r="H28" s="10"/>
      <c r="I28" s="10"/>
      <c r="J28" s="10"/>
      <c r="K28" s="10"/>
      <c r="L28" s="10"/>
    </row>
    <row r="29" spans="2:12" ht="15.5" x14ac:dyDescent="0.35">
      <c r="B29" s="15"/>
      <c r="C29" s="14">
        <f>SUM(C23:C28)</f>
        <v>15000</v>
      </c>
      <c r="D29" s="14">
        <f>C29</f>
        <v>15000</v>
      </c>
      <c r="E29" s="47"/>
      <c r="F29" s="47"/>
      <c r="G29" s="47"/>
      <c r="H29" s="10"/>
      <c r="I29" s="10"/>
      <c r="J29" s="10"/>
      <c r="K29" s="10"/>
      <c r="L29" s="10"/>
    </row>
    <row r="30" spans="2:12" ht="15.5" x14ac:dyDescent="0.35">
      <c r="B30" s="12" t="s">
        <v>110</v>
      </c>
      <c r="C30" s="14"/>
      <c r="D30" s="14"/>
      <c r="E30" s="47"/>
      <c r="F30" s="47"/>
      <c r="G30" s="47"/>
      <c r="H30" s="10"/>
      <c r="I30" s="10"/>
      <c r="J30" s="10"/>
      <c r="K30" s="10"/>
      <c r="L30" s="10"/>
    </row>
    <row r="31" spans="2:12" ht="15.5" x14ac:dyDescent="0.35">
      <c r="B31" s="17" t="s">
        <v>24</v>
      </c>
      <c r="C31" s="14">
        <v>5000</v>
      </c>
      <c r="D31" s="14"/>
      <c r="E31" s="47"/>
      <c r="F31" s="47"/>
      <c r="G31" s="47"/>
      <c r="H31" s="10"/>
      <c r="I31" s="10"/>
      <c r="J31" s="10"/>
      <c r="K31" s="10"/>
      <c r="L31" s="10"/>
    </row>
    <row r="32" spans="2:12" ht="16" thickBot="1" x14ac:dyDescent="0.4">
      <c r="B32" s="17" t="s">
        <v>22</v>
      </c>
      <c r="C32" s="16">
        <v>10000</v>
      </c>
      <c r="D32" s="10"/>
      <c r="E32" s="47"/>
      <c r="F32" s="47"/>
      <c r="G32" s="47"/>
      <c r="H32" s="10"/>
      <c r="I32" s="10"/>
      <c r="J32" s="10"/>
      <c r="K32" s="10"/>
      <c r="L32" s="10"/>
    </row>
    <row r="33" spans="2:12" ht="15.5" x14ac:dyDescent="0.35">
      <c r="B33" s="17"/>
      <c r="C33" s="14">
        <f>SUM(C31:C32)</f>
        <v>15000</v>
      </c>
      <c r="D33" s="14">
        <f>C33</f>
        <v>15000</v>
      </c>
      <c r="E33" s="49"/>
      <c r="F33" s="49"/>
      <c r="G33" s="49"/>
      <c r="H33" s="10"/>
      <c r="I33" s="10"/>
      <c r="J33" s="10"/>
      <c r="K33" s="10"/>
      <c r="L33" s="10"/>
    </row>
    <row r="34" spans="2:12" ht="15.5" x14ac:dyDescent="0.35">
      <c r="B34" s="12" t="s">
        <v>105</v>
      </c>
      <c r="E34" s="47"/>
      <c r="F34" s="47"/>
      <c r="G34" s="47"/>
      <c r="H34" s="10"/>
      <c r="I34" s="10"/>
      <c r="J34" s="10"/>
      <c r="K34" s="10"/>
      <c r="L34" s="10"/>
    </row>
    <row r="35" spans="2:12" ht="15.5" x14ac:dyDescent="0.35">
      <c r="B35" s="15" t="s">
        <v>7</v>
      </c>
      <c r="C35" s="14">
        <v>500</v>
      </c>
      <c r="D35" s="14"/>
      <c r="E35" s="47"/>
      <c r="F35" s="47"/>
      <c r="G35" s="47"/>
      <c r="H35" s="10"/>
      <c r="I35" s="10"/>
      <c r="J35" s="10"/>
      <c r="K35" s="10"/>
      <c r="L35" s="10"/>
    </row>
    <row r="36" spans="2:12" ht="16" thickBot="1" x14ac:dyDescent="0.4">
      <c r="B36" s="15" t="s">
        <v>8</v>
      </c>
      <c r="C36" s="16">
        <v>2000</v>
      </c>
      <c r="D36" s="14"/>
      <c r="E36" s="47"/>
      <c r="F36" s="47"/>
      <c r="G36" s="47"/>
      <c r="H36" s="10"/>
      <c r="I36" s="10"/>
      <c r="J36" s="10"/>
      <c r="K36" s="10"/>
      <c r="L36" s="10"/>
    </row>
    <row r="37" spans="2:12" ht="15.5" x14ac:dyDescent="0.35">
      <c r="B37" s="15"/>
      <c r="C37" s="14">
        <f>SUM(C35:C36)</f>
        <v>2500</v>
      </c>
      <c r="D37" s="14">
        <f>C37</f>
        <v>2500</v>
      </c>
      <c r="E37" s="49"/>
      <c r="F37" s="49"/>
      <c r="G37" s="49"/>
      <c r="H37" s="10"/>
      <c r="I37" s="10"/>
      <c r="J37" s="10"/>
      <c r="K37" s="10"/>
      <c r="L37" s="10"/>
    </row>
    <row r="38" spans="2:12" ht="15.5" x14ac:dyDescent="0.35">
      <c r="B38" s="18" t="s">
        <v>106</v>
      </c>
      <c r="C38" s="14"/>
      <c r="D38" s="14"/>
      <c r="E38" s="47"/>
      <c r="F38" s="47"/>
      <c r="G38" s="47"/>
      <c r="H38" s="10"/>
      <c r="I38" s="10"/>
      <c r="J38" s="10"/>
      <c r="K38" s="10"/>
      <c r="L38" s="10"/>
    </row>
    <row r="39" spans="2:12" ht="15.5" x14ac:dyDescent="0.35">
      <c r="B39" s="17" t="s">
        <v>25</v>
      </c>
      <c r="C39" s="14">
        <v>7000</v>
      </c>
      <c r="D39" s="14"/>
      <c r="E39" s="47"/>
      <c r="F39" s="47"/>
      <c r="G39" s="47"/>
      <c r="H39" s="10"/>
      <c r="I39" s="10"/>
      <c r="J39" s="10"/>
      <c r="K39" s="10"/>
      <c r="L39" s="10"/>
    </row>
    <row r="40" spans="2:12" ht="15.5" x14ac:dyDescent="0.35">
      <c r="B40" s="15" t="s">
        <v>26</v>
      </c>
      <c r="C40" s="14">
        <f>100*150</f>
        <v>15000</v>
      </c>
      <c r="D40" s="14"/>
      <c r="E40" s="47"/>
      <c r="F40" s="47"/>
      <c r="G40" s="47"/>
      <c r="H40" s="10"/>
      <c r="I40" s="10"/>
      <c r="J40" s="10"/>
      <c r="K40" s="10"/>
      <c r="L40" s="10"/>
    </row>
    <row r="41" spans="2:12" ht="16" thickBot="1" x14ac:dyDescent="0.4">
      <c r="B41" s="15" t="s">
        <v>27</v>
      </c>
      <c r="C41" s="16">
        <f>25*75</f>
        <v>1875</v>
      </c>
      <c r="D41" s="14">
        <f>C41+C40+C39</f>
        <v>23875</v>
      </c>
      <c r="E41" s="49"/>
      <c r="F41" s="49"/>
      <c r="G41" s="49"/>
      <c r="H41" s="10"/>
      <c r="I41" s="10"/>
      <c r="J41" s="10"/>
      <c r="K41" s="10"/>
      <c r="L41" s="10"/>
    </row>
    <row r="42" spans="2:12" ht="15.5" x14ac:dyDescent="0.35">
      <c r="B42" s="15"/>
      <c r="C42" s="14"/>
      <c r="D42" s="14"/>
      <c r="E42" s="47"/>
      <c r="F42" s="47"/>
      <c r="G42" s="47"/>
      <c r="H42" s="10"/>
      <c r="I42" s="10"/>
      <c r="J42" s="10"/>
      <c r="K42" s="10"/>
      <c r="L42" s="10"/>
    </row>
    <row r="43" spans="2:12" ht="15.5" x14ac:dyDescent="0.35">
      <c r="B43" s="18" t="s">
        <v>83</v>
      </c>
      <c r="C43" s="14"/>
      <c r="D43" s="14"/>
      <c r="E43" s="47"/>
      <c r="F43" s="47"/>
      <c r="G43" s="47"/>
      <c r="H43" s="10"/>
      <c r="I43" s="10"/>
      <c r="J43" s="10"/>
      <c r="K43" s="10"/>
      <c r="L43" s="10"/>
    </row>
    <row r="44" spans="2:12" ht="16" thickBot="1" x14ac:dyDescent="0.4">
      <c r="B44" s="12" t="s">
        <v>13</v>
      </c>
      <c r="C44" s="14"/>
      <c r="D44" s="54">
        <f>SUM(D7:D43)</f>
        <v>146625</v>
      </c>
      <c r="E44" s="50"/>
      <c r="F44" s="47"/>
      <c r="G44" s="47"/>
      <c r="H44" s="10"/>
      <c r="I44" s="10"/>
      <c r="J44" s="10"/>
      <c r="K44" s="10"/>
      <c r="L44" s="10"/>
    </row>
    <row r="45" spans="2:12" ht="15.5" x14ac:dyDescent="0.35">
      <c r="B45" s="15"/>
      <c r="C45" s="14"/>
      <c r="D45" s="14"/>
      <c r="E45" s="47"/>
      <c r="F45" s="47"/>
      <c r="G45" s="47"/>
      <c r="H45" s="10"/>
      <c r="I45" s="10"/>
      <c r="J45" s="10"/>
      <c r="K45" s="10"/>
      <c r="L45" s="10"/>
    </row>
    <row r="46" spans="2:12" ht="16" thickBot="1" x14ac:dyDescent="0.4">
      <c r="B46" s="15"/>
      <c r="C46" s="14"/>
      <c r="D46" s="14"/>
      <c r="E46" s="47"/>
      <c r="F46" s="47"/>
      <c r="G46" s="47"/>
      <c r="H46" s="10"/>
      <c r="I46" s="10"/>
      <c r="J46" s="10"/>
      <c r="K46" s="10"/>
      <c r="L46" s="10"/>
    </row>
    <row r="47" spans="2:12" ht="16" thickBot="1" x14ac:dyDescent="0.4">
      <c r="B47" s="27" t="s">
        <v>34</v>
      </c>
      <c r="C47" s="11"/>
      <c r="D47" s="55"/>
      <c r="E47" s="50"/>
      <c r="F47" s="47"/>
      <c r="G47" s="47"/>
      <c r="H47" s="10"/>
      <c r="I47" s="10"/>
      <c r="J47" s="10"/>
      <c r="K47" s="10"/>
      <c r="L47" s="10"/>
    </row>
    <row r="48" spans="2:12" ht="15.5" x14ac:dyDescent="0.35">
      <c r="B48" s="56"/>
      <c r="C48" s="57"/>
      <c r="D48" s="58"/>
      <c r="E48" s="47"/>
      <c r="F48" s="47"/>
      <c r="G48" s="47"/>
      <c r="H48" s="10"/>
      <c r="I48" s="10"/>
      <c r="J48" s="10"/>
      <c r="K48" s="10"/>
      <c r="L48" s="10"/>
    </row>
    <row r="49" spans="2:12" ht="15.5" x14ac:dyDescent="0.35">
      <c r="B49" s="18" t="s">
        <v>84</v>
      </c>
      <c r="C49" s="7"/>
      <c r="D49" s="22"/>
      <c r="E49" s="47"/>
      <c r="F49" s="47"/>
      <c r="G49" s="47"/>
      <c r="H49" s="10"/>
      <c r="I49" s="10"/>
      <c r="J49" s="10"/>
      <c r="K49" s="10"/>
      <c r="L49" s="10"/>
    </row>
    <row r="50" spans="2:12" ht="16" thickBot="1" x14ac:dyDescent="0.4">
      <c r="B50" s="15" t="s">
        <v>43</v>
      </c>
      <c r="C50" s="8">
        <v>500</v>
      </c>
      <c r="D50" s="22"/>
      <c r="E50" s="47"/>
      <c r="F50" s="47"/>
      <c r="G50" s="47"/>
      <c r="H50" s="10"/>
      <c r="I50" s="10"/>
      <c r="J50" s="10"/>
      <c r="K50" s="10"/>
      <c r="L50" s="10"/>
    </row>
    <row r="51" spans="2:12" ht="15.5" x14ac:dyDescent="0.35">
      <c r="B51" s="15"/>
      <c r="C51" s="7">
        <f>SUM(C50)</f>
        <v>500</v>
      </c>
      <c r="D51" s="22">
        <f>C51</f>
        <v>500</v>
      </c>
      <c r="E51" s="49"/>
      <c r="F51" s="49"/>
      <c r="G51" s="49"/>
      <c r="H51" s="10"/>
      <c r="I51" s="10"/>
      <c r="J51" s="10"/>
      <c r="K51" s="10"/>
      <c r="L51" s="10"/>
    </row>
    <row r="52" spans="2:12" ht="15.5" x14ac:dyDescent="0.35">
      <c r="B52" s="18" t="s">
        <v>85</v>
      </c>
      <c r="C52" s="7"/>
      <c r="D52" s="22"/>
      <c r="E52" s="47"/>
      <c r="F52" s="47"/>
      <c r="G52" s="47"/>
      <c r="H52" s="10"/>
      <c r="I52" s="10"/>
      <c r="J52" s="10"/>
      <c r="K52" s="10"/>
      <c r="L52" s="10"/>
    </row>
    <row r="53" spans="2:12" ht="16" thickBot="1" x14ac:dyDescent="0.4">
      <c r="B53" s="15" t="s">
        <v>44</v>
      </c>
      <c r="C53" s="8">
        <v>200</v>
      </c>
      <c r="D53" s="22"/>
      <c r="E53" s="47"/>
      <c r="F53" s="47"/>
      <c r="G53" s="47"/>
      <c r="H53" s="10"/>
      <c r="I53" s="10"/>
      <c r="J53" s="10"/>
      <c r="K53" s="10"/>
      <c r="L53" s="10"/>
    </row>
    <row r="54" spans="2:12" ht="15.5" x14ac:dyDescent="0.35">
      <c r="B54" s="15"/>
      <c r="C54" s="7">
        <f>SUM(C53)</f>
        <v>200</v>
      </c>
      <c r="D54" s="22">
        <f>C54</f>
        <v>200</v>
      </c>
      <c r="E54" s="47"/>
      <c r="F54" s="47"/>
      <c r="G54" s="47"/>
      <c r="H54" s="10"/>
      <c r="I54" s="10"/>
      <c r="J54" s="10"/>
      <c r="K54" s="10"/>
      <c r="L54" s="10"/>
    </row>
    <row r="55" spans="2:12" ht="15.5" x14ac:dyDescent="0.35">
      <c r="B55" s="18" t="s">
        <v>86</v>
      </c>
      <c r="C55" s="7"/>
      <c r="D55" s="22"/>
      <c r="E55" s="47"/>
      <c r="F55" s="47"/>
      <c r="G55" s="47"/>
      <c r="H55" s="10"/>
      <c r="I55" s="10"/>
      <c r="J55" s="10"/>
      <c r="K55" s="10"/>
      <c r="L55" s="10"/>
    </row>
    <row r="56" spans="2:12" ht="16" thickBot="1" x14ac:dyDescent="0.4">
      <c r="B56" s="15" t="s">
        <v>45</v>
      </c>
      <c r="C56" s="8">
        <v>600</v>
      </c>
      <c r="D56" s="22"/>
      <c r="E56" s="47"/>
      <c r="F56" s="47"/>
      <c r="G56" s="47"/>
      <c r="H56" s="10"/>
      <c r="I56" s="10"/>
      <c r="J56" s="10"/>
      <c r="K56" s="10"/>
      <c r="L56" s="10"/>
    </row>
    <row r="57" spans="2:12" ht="15.5" x14ac:dyDescent="0.35">
      <c r="B57" s="15"/>
      <c r="C57" s="7">
        <f>SUM(C56)</f>
        <v>600</v>
      </c>
      <c r="D57" s="22">
        <f>C57</f>
        <v>600</v>
      </c>
      <c r="E57" s="49"/>
      <c r="F57" s="49"/>
      <c r="G57" s="49"/>
      <c r="H57" s="10"/>
      <c r="I57" s="10"/>
      <c r="J57" s="10"/>
      <c r="K57" s="10"/>
      <c r="L57" s="10"/>
    </row>
    <row r="58" spans="2:12" ht="15.5" x14ac:dyDescent="0.35">
      <c r="B58" s="18" t="s">
        <v>87</v>
      </c>
      <c r="C58" s="7"/>
      <c r="D58" s="22"/>
      <c r="E58" s="47"/>
      <c r="F58" s="47"/>
      <c r="G58" s="47"/>
      <c r="H58" s="10"/>
      <c r="I58" s="10"/>
      <c r="J58" s="10"/>
      <c r="K58" s="10"/>
      <c r="L58" s="10"/>
    </row>
    <row r="59" spans="2:12" ht="16" thickBot="1" x14ac:dyDescent="0.4">
      <c r="B59" s="15" t="s">
        <v>46</v>
      </c>
      <c r="C59" s="8">
        <v>300</v>
      </c>
      <c r="D59" s="22"/>
      <c r="E59" s="47"/>
      <c r="F59" s="47"/>
      <c r="G59" s="47"/>
      <c r="H59" s="10"/>
      <c r="I59" s="10"/>
      <c r="J59" s="10"/>
      <c r="K59" s="10"/>
      <c r="L59" s="10"/>
    </row>
    <row r="60" spans="2:12" ht="15.5" x14ac:dyDescent="0.35">
      <c r="B60" s="15"/>
      <c r="C60" s="7">
        <f>SUM(C59)</f>
        <v>300</v>
      </c>
      <c r="D60" s="22">
        <f>C60</f>
        <v>300</v>
      </c>
      <c r="E60" s="47"/>
      <c r="F60" s="47"/>
      <c r="G60" s="47"/>
      <c r="H60" s="10"/>
      <c r="I60" s="10"/>
      <c r="J60" s="10"/>
      <c r="K60" s="10"/>
      <c r="L60" s="10"/>
    </row>
    <row r="61" spans="2:12" ht="15.5" x14ac:dyDescent="0.35">
      <c r="B61" s="18" t="s">
        <v>88</v>
      </c>
      <c r="C61" s="7"/>
      <c r="D61" s="22"/>
      <c r="E61" s="47"/>
      <c r="F61" s="47"/>
      <c r="G61" s="47"/>
      <c r="H61" s="10"/>
      <c r="I61" s="10"/>
      <c r="J61" s="10"/>
      <c r="K61" s="10"/>
      <c r="L61" s="10"/>
    </row>
    <row r="62" spans="2:12" ht="16" thickBot="1" x14ac:dyDescent="0.4">
      <c r="B62" s="17" t="s">
        <v>15</v>
      </c>
      <c r="C62" s="8">
        <v>2500</v>
      </c>
      <c r="D62" s="22"/>
      <c r="E62" s="47"/>
      <c r="F62" s="47"/>
      <c r="G62" s="47"/>
      <c r="H62" s="10"/>
      <c r="I62" s="10"/>
      <c r="J62" s="10"/>
      <c r="K62" s="10"/>
      <c r="L62" s="10"/>
    </row>
    <row r="63" spans="2:12" ht="15.5" x14ac:dyDescent="0.35">
      <c r="B63" s="15"/>
      <c r="C63" s="7">
        <f>SUM(C62)</f>
        <v>2500</v>
      </c>
      <c r="D63" s="22">
        <f>C63</f>
        <v>2500</v>
      </c>
      <c r="E63" s="49"/>
      <c r="F63" s="49"/>
      <c r="G63" s="49"/>
      <c r="H63" s="10"/>
      <c r="I63" s="10"/>
      <c r="J63" s="10"/>
      <c r="K63" s="10"/>
      <c r="L63" s="10"/>
    </row>
    <row r="64" spans="2:12" ht="15.5" x14ac:dyDescent="0.35">
      <c r="B64" s="18" t="s">
        <v>89</v>
      </c>
      <c r="C64" s="7"/>
      <c r="D64" s="22"/>
      <c r="E64" s="47"/>
      <c r="F64" s="47"/>
      <c r="G64" s="47"/>
      <c r="H64" s="10"/>
      <c r="I64" s="10"/>
      <c r="J64" s="10"/>
      <c r="K64" s="10"/>
      <c r="L64" s="10"/>
    </row>
    <row r="65" spans="2:12" ht="15.5" x14ac:dyDescent="0.35">
      <c r="B65" s="15" t="s">
        <v>47</v>
      </c>
      <c r="C65" s="7">
        <v>160</v>
      </c>
      <c r="D65" s="22"/>
      <c r="E65" s="47"/>
      <c r="F65" s="47"/>
      <c r="G65" s="47"/>
      <c r="H65" s="10"/>
      <c r="I65" s="10"/>
      <c r="J65" s="10"/>
      <c r="K65" s="10"/>
      <c r="L65" s="10"/>
    </row>
    <row r="66" spans="2:12" ht="15.5" x14ac:dyDescent="0.35">
      <c r="B66" s="15" t="s">
        <v>8</v>
      </c>
      <c r="C66" s="7">
        <v>100</v>
      </c>
      <c r="D66" s="22"/>
      <c r="E66" s="47"/>
      <c r="F66" s="47"/>
      <c r="G66" s="47"/>
      <c r="H66" s="10"/>
      <c r="I66" s="10"/>
      <c r="J66" s="10"/>
      <c r="K66" s="10"/>
      <c r="L66" s="10"/>
    </row>
    <row r="67" spans="2:12" ht="16" thickBot="1" x14ac:dyDescent="0.4">
      <c r="B67" s="15" t="s">
        <v>48</v>
      </c>
      <c r="C67" s="8">
        <v>300</v>
      </c>
      <c r="D67" s="22"/>
      <c r="E67" s="47"/>
      <c r="F67" s="47"/>
      <c r="G67" s="47"/>
      <c r="H67" s="10"/>
      <c r="I67" s="10"/>
      <c r="J67" s="10"/>
      <c r="K67" s="10"/>
      <c r="L67" s="10"/>
    </row>
    <row r="68" spans="2:12" ht="15.5" x14ac:dyDescent="0.35">
      <c r="B68" s="15"/>
      <c r="C68" s="7">
        <f>SUM(C65:C67)</f>
        <v>560</v>
      </c>
      <c r="D68" s="22">
        <f>C68</f>
        <v>560</v>
      </c>
      <c r="E68" s="49"/>
      <c r="F68" s="49"/>
      <c r="G68" s="49"/>
      <c r="H68" s="10"/>
      <c r="I68" s="10"/>
      <c r="J68" s="10"/>
      <c r="K68" s="10"/>
      <c r="L68" s="10"/>
    </row>
    <row r="69" spans="2:12" ht="15.5" x14ac:dyDescent="0.35">
      <c r="B69" s="18" t="s">
        <v>103</v>
      </c>
      <c r="D69" s="21"/>
      <c r="E69" s="50"/>
      <c r="F69" s="50"/>
      <c r="G69" s="50"/>
    </row>
    <row r="70" spans="2:12" ht="15.5" x14ac:dyDescent="0.35">
      <c r="B70" s="15" t="s">
        <v>49</v>
      </c>
      <c r="C70" s="53">
        <v>7000</v>
      </c>
      <c r="D70" s="21"/>
      <c r="E70" s="50"/>
      <c r="F70" s="50"/>
      <c r="G70" s="50"/>
    </row>
    <row r="71" spans="2:12" ht="15.5" x14ac:dyDescent="0.35">
      <c r="B71" s="15" t="s">
        <v>104</v>
      </c>
      <c r="C71" s="53">
        <v>2000</v>
      </c>
      <c r="D71" s="22">
        <f>C71+C70</f>
        <v>9000</v>
      </c>
      <c r="E71" s="51"/>
      <c r="F71" s="51"/>
      <c r="G71" s="51"/>
    </row>
    <row r="72" spans="2:12" x14ac:dyDescent="0.35">
      <c r="B72" s="19"/>
      <c r="D72" s="21"/>
      <c r="E72" s="50"/>
      <c r="F72" s="50"/>
      <c r="G72" s="50"/>
    </row>
    <row r="73" spans="2:12" ht="15.5" x14ac:dyDescent="0.35">
      <c r="B73" s="12" t="s">
        <v>90</v>
      </c>
      <c r="C73" s="10"/>
      <c r="D73" s="13"/>
      <c r="E73" s="47"/>
      <c r="F73" s="47"/>
      <c r="G73" s="47"/>
      <c r="H73" s="10"/>
      <c r="I73" s="10"/>
      <c r="J73" s="10"/>
      <c r="K73" s="10"/>
      <c r="L73" s="10"/>
    </row>
    <row r="74" spans="2:12" ht="16" thickBot="1" x14ac:dyDescent="0.4">
      <c r="B74" s="15" t="s">
        <v>17</v>
      </c>
      <c r="C74" s="8">
        <v>1000</v>
      </c>
      <c r="D74" s="22"/>
      <c r="E74" s="47"/>
      <c r="F74" s="47"/>
      <c r="G74" s="47"/>
      <c r="H74" s="10"/>
      <c r="I74" s="10"/>
      <c r="J74" s="10"/>
      <c r="K74" s="10"/>
      <c r="L74" s="10"/>
    </row>
    <row r="75" spans="2:12" ht="15.5" x14ac:dyDescent="0.35">
      <c r="B75" s="15"/>
      <c r="C75" s="7">
        <f>SUM(C74)</f>
        <v>1000</v>
      </c>
      <c r="D75" s="22">
        <f>C75</f>
        <v>1000</v>
      </c>
      <c r="E75" s="47"/>
      <c r="F75" s="47"/>
      <c r="G75" s="47"/>
      <c r="H75" s="10"/>
      <c r="I75" s="10"/>
      <c r="J75" s="10"/>
      <c r="K75" s="10"/>
      <c r="L75" s="10"/>
    </row>
    <row r="76" spans="2:12" ht="15.5" x14ac:dyDescent="0.35">
      <c r="B76" s="18" t="s">
        <v>91</v>
      </c>
      <c r="C76" s="7"/>
      <c r="D76" s="22"/>
      <c r="E76" s="47"/>
      <c r="F76" s="47"/>
      <c r="G76" s="47"/>
      <c r="H76" s="10"/>
      <c r="I76" s="10"/>
      <c r="J76" s="10"/>
      <c r="K76" s="10"/>
      <c r="L76" s="10"/>
    </row>
    <row r="77" spans="2:12" ht="15.5" x14ac:dyDescent="0.35">
      <c r="B77" s="15" t="s">
        <v>28</v>
      </c>
      <c r="C77" s="7">
        <v>3000</v>
      </c>
      <c r="D77" s="22"/>
      <c r="E77" s="47"/>
      <c r="F77" s="47"/>
      <c r="G77" s="47"/>
      <c r="H77" s="10"/>
      <c r="I77" s="10"/>
      <c r="J77" s="10"/>
      <c r="K77" s="10"/>
      <c r="L77" s="10"/>
    </row>
    <row r="78" spans="2:12" ht="15.5" x14ac:dyDescent="0.35">
      <c r="B78" s="17" t="s">
        <v>29</v>
      </c>
      <c r="C78" s="7">
        <v>5000</v>
      </c>
      <c r="D78" s="22"/>
      <c r="E78" s="47"/>
      <c r="F78" s="47"/>
      <c r="G78" s="47"/>
      <c r="H78" s="10"/>
      <c r="I78" s="10"/>
      <c r="J78" s="10"/>
      <c r="K78" s="10"/>
      <c r="L78" s="10"/>
    </row>
    <row r="79" spans="2:12" ht="15.5" x14ac:dyDescent="0.35">
      <c r="B79" s="17" t="s">
        <v>30</v>
      </c>
      <c r="C79" s="7">
        <v>800</v>
      </c>
      <c r="D79" s="22"/>
      <c r="E79" s="47"/>
      <c r="F79" s="47"/>
      <c r="G79" s="47"/>
      <c r="H79" s="10"/>
      <c r="I79" s="10"/>
      <c r="J79" s="10"/>
      <c r="K79" s="10"/>
      <c r="L79" s="10"/>
    </row>
    <row r="80" spans="2:12" ht="15.5" x14ac:dyDescent="0.35">
      <c r="B80" s="17" t="s">
        <v>111</v>
      </c>
      <c r="C80" s="7">
        <v>200</v>
      </c>
      <c r="D80" s="22"/>
      <c r="E80" s="47"/>
      <c r="F80" s="47"/>
      <c r="G80" s="47"/>
      <c r="H80" s="10"/>
      <c r="I80" s="10"/>
      <c r="J80" s="10"/>
      <c r="K80" s="10"/>
      <c r="L80" s="10"/>
    </row>
    <row r="81" spans="2:12" ht="16" thickBot="1" x14ac:dyDescent="0.4">
      <c r="B81" s="15" t="s">
        <v>17</v>
      </c>
      <c r="C81" s="8">
        <v>2500</v>
      </c>
      <c r="D81" s="22"/>
      <c r="E81" s="47"/>
      <c r="F81" s="47"/>
      <c r="G81" s="47"/>
      <c r="H81" s="10"/>
      <c r="I81" s="10"/>
      <c r="J81" s="10"/>
      <c r="K81" s="10"/>
      <c r="L81" s="10"/>
    </row>
    <row r="82" spans="2:12" ht="15.5" x14ac:dyDescent="0.35">
      <c r="B82" s="15"/>
      <c r="C82" s="7">
        <f>SUM(C77:C81)</f>
        <v>11500</v>
      </c>
      <c r="D82" s="22">
        <f>C82</f>
        <v>11500</v>
      </c>
      <c r="E82" s="49"/>
      <c r="F82" s="49"/>
      <c r="G82" s="49"/>
      <c r="H82" s="10"/>
      <c r="I82" s="10"/>
      <c r="J82" s="10"/>
      <c r="K82" s="10"/>
      <c r="L82" s="10"/>
    </row>
    <row r="83" spans="2:12" ht="15.5" x14ac:dyDescent="0.35">
      <c r="B83" s="12" t="s">
        <v>92</v>
      </c>
      <c r="C83" s="7"/>
      <c r="D83" s="22"/>
      <c r="E83" s="47"/>
      <c r="F83" s="47"/>
      <c r="G83" s="47"/>
      <c r="H83" s="10"/>
      <c r="I83" s="10"/>
      <c r="J83" s="10"/>
      <c r="K83" s="10"/>
      <c r="L83" s="10"/>
    </row>
    <row r="84" spans="2:12" ht="15.5" x14ac:dyDescent="0.35">
      <c r="B84" s="17" t="s">
        <v>31</v>
      </c>
      <c r="C84" s="7">
        <v>2000</v>
      </c>
      <c r="D84" s="22"/>
      <c r="E84" s="47"/>
      <c r="F84" s="47"/>
      <c r="G84" s="47"/>
      <c r="H84" s="10"/>
      <c r="I84" s="10"/>
      <c r="J84" s="10"/>
      <c r="K84" s="10"/>
      <c r="L84" s="10"/>
    </row>
    <row r="85" spans="2:12" ht="16" thickBot="1" x14ac:dyDescent="0.4">
      <c r="B85" s="17" t="s">
        <v>32</v>
      </c>
      <c r="C85" s="8">
        <v>1200</v>
      </c>
      <c r="D85" s="22"/>
      <c r="E85" s="47"/>
      <c r="F85" s="47"/>
      <c r="G85" s="47"/>
      <c r="H85" s="10"/>
      <c r="I85" s="10"/>
      <c r="J85" s="10"/>
      <c r="K85" s="10"/>
      <c r="L85" s="10"/>
    </row>
    <row r="86" spans="2:12" ht="15.5" x14ac:dyDescent="0.35">
      <c r="B86" s="19"/>
      <c r="C86" s="20">
        <f>SUM(C84:C85)</f>
        <v>3200</v>
      </c>
      <c r="D86" s="26">
        <f>C86</f>
        <v>3200</v>
      </c>
      <c r="E86" s="51"/>
      <c r="F86" s="51"/>
      <c r="G86" s="51"/>
    </row>
    <row r="87" spans="2:12" ht="15.5" x14ac:dyDescent="0.35">
      <c r="B87" s="18" t="s">
        <v>93</v>
      </c>
      <c r="C87" s="7"/>
      <c r="D87" s="22"/>
      <c r="E87" s="47"/>
      <c r="F87" s="47"/>
      <c r="G87" s="47"/>
      <c r="H87" s="10"/>
      <c r="I87" s="10"/>
      <c r="J87" s="10"/>
      <c r="K87" s="10"/>
      <c r="L87" s="10"/>
    </row>
    <row r="88" spans="2:12" ht="16" thickBot="1" x14ac:dyDescent="0.4">
      <c r="B88" s="15" t="s">
        <v>50</v>
      </c>
      <c r="C88" s="8">
        <v>800</v>
      </c>
      <c r="D88" s="22"/>
      <c r="E88" s="47"/>
      <c r="F88" s="47"/>
      <c r="G88" s="47"/>
      <c r="H88" s="10"/>
      <c r="I88" s="10"/>
      <c r="J88" s="10"/>
      <c r="K88" s="10"/>
      <c r="L88" s="10"/>
    </row>
    <row r="89" spans="2:12" ht="15.5" x14ac:dyDescent="0.35">
      <c r="B89" s="15"/>
      <c r="C89" s="7">
        <f>SUM(C88)</f>
        <v>800</v>
      </c>
      <c r="D89" s="22">
        <f>C89</f>
        <v>800</v>
      </c>
      <c r="E89" s="47"/>
      <c r="F89" s="47"/>
      <c r="G89" s="47"/>
      <c r="H89" s="10"/>
      <c r="I89" s="10"/>
      <c r="J89" s="10"/>
      <c r="K89" s="10"/>
      <c r="L89" s="10"/>
    </row>
    <row r="90" spans="2:12" ht="15.5" x14ac:dyDescent="0.35">
      <c r="B90" s="18" t="s">
        <v>94</v>
      </c>
      <c r="C90" s="7"/>
      <c r="D90" s="22">
        <v>600</v>
      </c>
      <c r="E90" s="47"/>
      <c r="F90" s="47"/>
      <c r="G90" s="47"/>
      <c r="H90" s="10"/>
      <c r="I90" s="10"/>
      <c r="J90" s="10"/>
      <c r="K90" s="10"/>
      <c r="L90" s="10"/>
    </row>
    <row r="91" spans="2:12" ht="15.5" x14ac:dyDescent="0.35">
      <c r="B91" s="18" t="s">
        <v>95</v>
      </c>
      <c r="C91" s="7"/>
      <c r="D91" s="43">
        <v>1200</v>
      </c>
      <c r="E91" s="47"/>
      <c r="F91" s="47"/>
      <c r="G91" s="47"/>
      <c r="H91" s="10"/>
      <c r="I91" s="10"/>
      <c r="J91" s="10"/>
      <c r="K91" s="10"/>
      <c r="L91" s="10"/>
    </row>
    <row r="92" spans="2:12" ht="16" thickBot="1" x14ac:dyDescent="0.4">
      <c r="B92" s="12" t="s">
        <v>18</v>
      </c>
      <c r="C92" s="7"/>
      <c r="D92" s="42">
        <f>SUM(D51:D91)</f>
        <v>31960</v>
      </c>
      <c r="E92" s="50"/>
      <c r="F92" s="47"/>
      <c r="G92" s="47"/>
      <c r="H92" s="10"/>
      <c r="I92" s="10"/>
      <c r="J92" s="10"/>
      <c r="K92" s="10"/>
      <c r="L92" s="10"/>
    </row>
    <row r="93" spans="2:12" ht="15.5" x14ac:dyDescent="0.35">
      <c r="B93" s="15"/>
      <c r="C93" s="7"/>
      <c r="D93" s="22"/>
      <c r="E93" s="47"/>
      <c r="F93" s="47"/>
      <c r="G93" s="47"/>
      <c r="H93" s="10"/>
      <c r="I93" s="10"/>
      <c r="J93" s="10"/>
      <c r="K93" s="10"/>
      <c r="L93" s="10"/>
    </row>
    <row r="94" spans="2:12" ht="16" thickBot="1" x14ac:dyDescent="0.4">
      <c r="B94" s="12" t="s">
        <v>19</v>
      </c>
      <c r="C94" s="7"/>
      <c r="D94" s="44">
        <f>D44-D92</f>
        <v>114665</v>
      </c>
      <c r="E94" s="50"/>
      <c r="F94" s="47"/>
      <c r="G94" s="47"/>
      <c r="H94" s="10"/>
      <c r="I94" s="10"/>
      <c r="J94" s="10"/>
      <c r="K94" s="10"/>
      <c r="L94" s="10"/>
    </row>
    <row r="95" spans="2:12" ht="15" thickBot="1" x14ac:dyDescent="0.4">
      <c r="B95" s="23"/>
      <c r="C95" s="24"/>
      <c r="D95" s="25"/>
      <c r="E95" s="52"/>
      <c r="F95" s="52"/>
      <c r="G95" s="52"/>
    </row>
    <row r="97" spans="2:2" ht="15.5" x14ac:dyDescent="0.35">
      <c r="B97" s="59" t="s">
        <v>117</v>
      </c>
    </row>
  </sheetData>
  <mergeCells count="3">
    <mergeCell ref="B5:D5"/>
    <mergeCell ref="C4:D4"/>
    <mergeCell ref="C1:D1"/>
  </mergeCells>
  <pageMargins left="0.7" right="0.7" top="0.75" bottom="0.75" header="0.3" footer="0.3"/>
  <pageSetup paperSize="8"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6c9f93-3d3a-4771-b9c5-d57a0c45e634" xsi:nil="true"/>
    <lcf76f155ced4ddcb4097134ff3c332f xmlns="1f140cdb-cc4f-4315-8970-bed924af52c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2326893-d167-47d4-9a45-6c9c6b2efaff" ContentTypeId="0x0101" PreviousValue="false"/>
</file>

<file path=customXml/item4.xml><?xml version="1.0" encoding="utf-8"?>
<ct:contentTypeSchema xmlns:ct="http://schemas.microsoft.com/office/2006/metadata/contentType" xmlns:ma="http://schemas.microsoft.com/office/2006/metadata/properties/metaAttributes" ct:_="" ma:_="" ma:contentTypeName="Dokument" ma:contentTypeID="0x0101009294E57CFBDD404F8F062C02BE94149C" ma:contentTypeVersion="14" ma:contentTypeDescription="Opret et nyt dokument." ma:contentTypeScope="" ma:versionID="9e81db160abd0c2b667f0b72d6bf3578">
  <xsd:schema xmlns:xsd="http://www.w3.org/2001/XMLSchema" xmlns:xs="http://www.w3.org/2001/XMLSchema" xmlns:p="http://schemas.microsoft.com/office/2006/metadata/properties" xmlns:ns2="1f140cdb-cc4f-4315-8970-bed924af52ca" xmlns:ns3="2a6c9f93-3d3a-4771-b9c5-d57a0c45e634" targetNamespace="http://schemas.microsoft.com/office/2006/metadata/properties" ma:root="true" ma:fieldsID="8a3f68d306c6346f80e85b1b06e9fd27" ns2:_="" ns3:_="">
    <xsd:import namespace="1f140cdb-cc4f-4315-8970-bed924af52ca"/>
    <xsd:import namespace="2a6c9f93-3d3a-4771-b9c5-d57a0c45e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40cdb-cc4f-4315-8970-bed924af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22326893-d167-47d4-9a45-6c9c6b2efa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6c9f93-3d3a-4771-b9c5-d57a0c45e6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15140d-cf0c-4a0a-9a92-2615ffc4eaaa}" ma:internalName="TaxCatchAll" ma:showField="CatchAllData" ma:web="2a6c9f93-3d3a-4771-b9c5-d57a0c45e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D6CAC-D3A8-4EB7-8B85-53C02C3F0B5F}">
  <ds:schemaRefs>
    <ds:schemaRef ds:uri="http://schemas.microsoft.com/office/2006/documentManagement/types"/>
    <ds:schemaRef ds:uri="21f5b60c-ae28-4ed4-ba46-fa7605c32c82"/>
    <ds:schemaRef ds:uri="http://purl.org/dc/elements/1.1/"/>
    <ds:schemaRef ds:uri="73e14474-1faa-4a75-ae4d-6de64302e6d3"/>
    <ds:schemaRef ds:uri="http://schemas.microsoft.com/office/infopath/2007/PartnerControls"/>
    <ds:schemaRef ds:uri="http://schemas.openxmlformats.org/package/2006/metadata/core-properties"/>
    <ds:schemaRef ds:uri="http://purl.org/dc/terms/"/>
    <ds:schemaRef ds:uri="http://schemas.microsoft.com/sharepoint/v3"/>
    <ds:schemaRef ds:uri="http://schemas.microsoft.com/office/2006/metadata/properties"/>
    <ds:schemaRef ds:uri="http://www.w3.org/XML/1998/namespace"/>
    <ds:schemaRef ds:uri="http://purl.org/dc/dcmitype/"/>
    <ds:schemaRef ds:uri="2a6c9f93-3d3a-4771-b9c5-d57a0c45e634"/>
    <ds:schemaRef ds:uri="1f140cdb-cc4f-4315-8970-bed924af52ca"/>
  </ds:schemaRefs>
</ds:datastoreItem>
</file>

<file path=customXml/itemProps2.xml><?xml version="1.0" encoding="utf-8"?>
<ds:datastoreItem xmlns:ds="http://schemas.openxmlformats.org/officeDocument/2006/customXml" ds:itemID="{6313BB9A-22CE-40D2-9EFA-29508C77D92A}">
  <ds:schemaRefs>
    <ds:schemaRef ds:uri="http://schemas.microsoft.com/sharepoint/v3/contenttype/forms"/>
  </ds:schemaRefs>
</ds:datastoreItem>
</file>

<file path=customXml/itemProps3.xml><?xml version="1.0" encoding="utf-8"?>
<ds:datastoreItem xmlns:ds="http://schemas.openxmlformats.org/officeDocument/2006/customXml" ds:itemID="{394EBB7A-0B83-4F33-80A8-5D24E7E3AF65}">
  <ds:schemaRefs>
    <ds:schemaRef ds:uri="Microsoft.SharePoint.Taxonomy.ContentTypeSync"/>
  </ds:schemaRefs>
</ds:datastoreItem>
</file>

<file path=customXml/itemProps4.xml><?xml version="1.0" encoding="utf-8"?>
<ds:datastoreItem xmlns:ds="http://schemas.openxmlformats.org/officeDocument/2006/customXml" ds:itemID="{8CF97405-81F4-4E28-8B02-E14A47CC2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40cdb-cc4f-4315-8970-bed924af52ca"/>
    <ds:schemaRef ds:uri="2a6c9f93-3d3a-4771-b9c5-d57a0c45e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Vejledning</vt:lpstr>
      <vt:lpstr>2. Kontoplan</vt:lpstr>
      <vt:lpstr>3. Budget</vt:lpstr>
    </vt:vector>
  </TitlesOfParts>
  <Company>Kræftens bekæmpelse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Overgaard Nielsen</dc:creator>
  <cp:lastModifiedBy>August Emil Gade</cp:lastModifiedBy>
  <cp:lastPrinted>2018-02-22T10:09:35Z</cp:lastPrinted>
  <dcterms:created xsi:type="dcterms:W3CDTF">2014-01-28T12:51:07Z</dcterms:created>
  <dcterms:modified xsi:type="dcterms:W3CDTF">2025-02-06T12:48:31Z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0x0101009294E57CFBDD404F8F062C02BE94149C</vt:lpwstr>
  </property>
</Properties>
</file>